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8094BF8BFF90CC/Huntingfield Parish Council/Meetings - Agendas and Minutes/2025 - 26 Meetings/12th November/"/>
    </mc:Choice>
  </mc:AlternateContent>
  <xr:revisionPtr revIDLastSave="23" documentId="8_{B6F0506B-E3CC-4260-91F0-B791ADFD4FD5}" xr6:coauthVersionLast="47" xr6:coauthVersionMax="47" xr10:uidLastSave="{18A1917D-BE3B-4379-8D48-F8EC560B0E15}"/>
  <bookViews>
    <workbookView xWindow="-108" yWindow="-108" windowWidth="23256" windowHeight="12456" tabRatio="500" xr2:uid="{00000000-000D-0000-FFFF-FFFF00000000}"/>
  </bookViews>
  <sheets>
    <sheet name="Statement of Accounts" sheetId="1" r:id="rId1"/>
    <sheet name="Expenditure" sheetId="2" r:id="rId2"/>
    <sheet name="2025 Actuals" sheetId="10" r:id="rId3"/>
    <sheet name="2026 Budget" sheetId="20" r:id="rId4"/>
    <sheet name="Receipts" sheetId="3" r:id="rId5"/>
    <sheet name="Varients" sheetId="5" r:id="rId6"/>
    <sheet name="Bank rec 31.12.25" sheetId="17" r:id="rId7"/>
    <sheet name="Blank" sheetId="19" r:id="rId8"/>
    <sheet name="Clear" sheetId="18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20" l="1"/>
  <c r="D23" i="20"/>
  <c r="C23" i="20"/>
  <c r="E33" i="10"/>
  <c r="A12" i="1"/>
  <c r="O13" i="2"/>
  <c r="G13" i="2"/>
  <c r="F13" i="2"/>
  <c r="E13" i="2"/>
  <c r="E11" i="2"/>
  <c r="G11" i="2"/>
  <c r="F11" i="2"/>
  <c r="O4" i="2"/>
  <c r="J9" i="3"/>
  <c r="J7" i="3"/>
  <c r="F9" i="3"/>
  <c r="F7" i="3"/>
  <c r="E9" i="3"/>
  <c r="E7" i="3"/>
  <c r="J5" i="3"/>
  <c r="D5" i="3"/>
  <c r="F5" i="3"/>
  <c r="E5" i="3"/>
  <c r="C5" i="3"/>
  <c r="E35" i="10"/>
  <c r="E21" i="10"/>
  <c r="D21" i="10"/>
  <c r="C21" i="10"/>
  <c r="F50" i="1" l="1"/>
  <c r="G4" i="2"/>
  <c r="F4" i="2"/>
  <c r="E4" i="2"/>
  <c r="D26" i="17"/>
  <c r="D20" i="17"/>
  <c r="D8" i="17"/>
  <c r="G29" i="1"/>
  <c r="D28" i="17" l="1"/>
  <c r="O11" i="2"/>
  <c r="A29" i="1"/>
  <c r="G12" i="1" l="1"/>
  <c r="J60" i="1"/>
  <c r="F46" i="1"/>
  <c r="F52" i="1" s="1"/>
  <c r="C7" i="3"/>
  <c r="F57" i="1" l="1"/>
  <c r="F61" i="1" s="1"/>
  <c r="F63" i="1" s="1"/>
  <c r="F36" i="1"/>
  <c r="F40" i="1" s="1"/>
  <c r="D7" i="3"/>
  <c r="D9" i="3"/>
  <c r="C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L42" authorId="0" shapeId="0" xr:uid="{E330EB7C-7618-4042-954A-F82CB80EDCBD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Already been paid 3326.19 
</t>
        </r>
      </text>
    </comment>
  </commentList>
</comments>
</file>

<file path=xl/sharedStrings.xml><?xml version="1.0" encoding="utf-8"?>
<sst xmlns="http://schemas.openxmlformats.org/spreadsheetml/2006/main" count="238" uniqueCount="149">
  <si>
    <t xml:space="preserve">Agreed </t>
  </si>
  <si>
    <t>Budget</t>
  </si>
  <si>
    <t xml:space="preserve">Income </t>
  </si>
  <si>
    <t>Precept</t>
  </si>
  <si>
    <t>Interest</t>
  </si>
  <si>
    <t>VAT Reclaimed</t>
  </si>
  <si>
    <t>Expenditure</t>
  </si>
  <si>
    <t>Defibrillator</t>
  </si>
  <si>
    <t>Expenses</t>
  </si>
  <si>
    <t>Insurance</t>
  </si>
  <si>
    <t>Salaries</t>
  </si>
  <si>
    <t>Subscriptions</t>
  </si>
  <si>
    <t>Training</t>
  </si>
  <si>
    <t xml:space="preserve">Reserve Accounts </t>
  </si>
  <si>
    <t>B/F</t>
  </si>
  <si>
    <t>Income</t>
  </si>
  <si>
    <t>Grant</t>
  </si>
  <si>
    <t>VAT</t>
  </si>
  <si>
    <t>Total</t>
  </si>
  <si>
    <t>Chair</t>
  </si>
  <si>
    <t>Date</t>
  </si>
  <si>
    <t>Last Year</t>
  </si>
  <si>
    <t>This Year</t>
  </si>
  <si>
    <t>Explanation</t>
  </si>
  <si>
    <t>Box 2</t>
  </si>
  <si>
    <t>Box 3</t>
  </si>
  <si>
    <t>Other Receipts</t>
  </si>
  <si>
    <t>Box 4</t>
  </si>
  <si>
    <t>Staff Costs</t>
  </si>
  <si>
    <t>Box 5</t>
  </si>
  <si>
    <t>All other Payments</t>
  </si>
  <si>
    <t>Box 9</t>
  </si>
  <si>
    <t>Assets</t>
  </si>
  <si>
    <t>Item</t>
  </si>
  <si>
    <t>Account</t>
  </si>
  <si>
    <t>Hare</t>
  </si>
  <si>
    <t>Other</t>
  </si>
  <si>
    <t>Hub VAT</t>
  </si>
  <si>
    <t>Supplier</t>
  </si>
  <si>
    <t>Gross</t>
  </si>
  <si>
    <t>Total VAT</t>
  </si>
  <si>
    <t>PC VAT</t>
  </si>
  <si>
    <t>Net Hub</t>
  </si>
  <si>
    <t>Net Y/Club</t>
  </si>
  <si>
    <t>Y/Club VAT</t>
  </si>
  <si>
    <t>Invoice Number</t>
  </si>
  <si>
    <t>VAT NO</t>
  </si>
  <si>
    <t>Huntingfield Parish Council</t>
  </si>
  <si>
    <t>Bank Reconciliation</t>
  </si>
  <si>
    <t>As of date</t>
  </si>
  <si>
    <t>Bank Accounts</t>
  </si>
  <si>
    <t xml:space="preserve">Treasurers Account </t>
  </si>
  <si>
    <t>Hub Capital Account</t>
  </si>
  <si>
    <t>TOTAL</t>
  </si>
  <si>
    <t>Less Unpresented Cheques</t>
  </si>
  <si>
    <t>Total Bank Balance as at</t>
  </si>
  <si>
    <t>Less Expenses to date</t>
  </si>
  <si>
    <t>Plus Income to Date</t>
  </si>
  <si>
    <t xml:space="preserve">Signed </t>
  </si>
  <si>
    <t>______________________________________</t>
  </si>
  <si>
    <t>_____________</t>
  </si>
  <si>
    <t>SALC</t>
  </si>
  <si>
    <t>HUNTINGFIELD PARISH COUNCIL</t>
  </si>
  <si>
    <t>Gen admin</t>
  </si>
  <si>
    <t>Audit</t>
  </si>
  <si>
    <t>Election Costs</t>
  </si>
  <si>
    <t>Chairmans Allowance</t>
  </si>
  <si>
    <t>The Hare</t>
  </si>
  <si>
    <t>Village Maintenance</t>
  </si>
  <si>
    <t>Churchyard Maintenance</t>
  </si>
  <si>
    <t>S137</t>
  </si>
  <si>
    <t xml:space="preserve">VAT  </t>
  </si>
  <si>
    <t>The Hub</t>
  </si>
  <si>
    <t>Grant for solicitor</t>
  </si>
  <si>
    <t>Ringfenced for Hub</t>
  </si>
  <si>
    <t>Ringfenced for solicitors fees</t>
  </si>
  <si>
    <t>Less</t>
  </si>
  <si>
    <t>Funds available</t>
  </si>
  <si>
    <t>Elections</t>
  </si>
  <si>
    <t>General Contingency</t>
  </si>
  <si>
    <t>Earmarked Reserves</t>
  </si>
  <si>
    <t>General Reserves</t>
  </si>
  <si>
    <t>Neighbourhood Plan</t>
  </si>
  <si>
    <t>CIL</t>
  </si>
  <si>
    <t>Total May</t>
  </si>
  <si>
    <t xml:space="preserve"> </t>
  </si>
  <si>
    <t>Gen admin costs</t>
  </si>
  <si>
    <t>Environment</t>
  </si>
  <si>
    <t xml:space="preserve">Grants </t>
  </si>
  <si>
    <t>None required</t>
  </si>
  <si>
    <t xml:space="preserve">Miscellaneous Costs </t>
  </si>
  <si>
    <t xml:space="preserve">Specialist Fees </t>
  </si>
  <si>
    <t>June Total</t>
  </si>
  <si>
    <t>Paid from</t>
  </si>
  <si>
    <t xml:space="preserve">Net </t>
  </si>
  <si>
    <t>Total April</t>
  </si>
  <si>
    <t>Total June</t>
  </si>
  <si>
    <t>C/F</t>
  </si>
  <si>
    <t>Actuals</t>
  </si>
  <si>
    <t>Plus precept</t>
  </si>
  <si>
    <t>CIL received, ESC ECB grant</t>
  </si>
  <si>
    <t>Pay rate increase, expenses reclaimed</t>
  </si>
  <si>
    <t>Reduction in expenditure</t>
  </si>
  <si>
    <t>April Total</t>
  </si>
  <si>
    <t>May Total</t>
  </si>
  <si>
    <t>Remaining balance</t>
  </si>
  <si>
    <t>CIL receipt</t>
  </si>
  <si>
    <t xml:space="preserve">Budget </t>
  </si>
  <si>
    <t>2025/2026</t>
  </si>
  <si>
    <t>Total opening balances b/f</t>
  </si>
  <si>
    <t>Less budgeted expenditure</t>
  </si>
  <si>
    <t>Estimated balance as at 31/3/2026</t>
  </si>
  <si>
    <t>Less CIL funds</t>
  </si>
  <si>
    <t>HMRC</t>
  </si>
  <si>
    <t>Other income</t>
  </si>
  <si>
    <t>Lloyds Bank</t>
  </si>
  <si>
    <t>Service charge</t>
  </si>
  <si>
    <t>Specialist Fees</t>
  </si>
  <si>
    <t>2026/2027</t>
  </si>
  <si>
    <t>BACS/DD</t>
  </si>
  <si>
    <t>25th April 2025</t>
  </si>
  <si>
    <t>CA</t>
  </si>
  <si>
    <t>Service charges</t>
  </si>
  <si>
    <t>19th May 2025</t>
  </si>
  <si>
    <t>Power</t>
  </si>
  <si>
    <t>PAYE Quarter 4 (2024/2025)</t>
  </si>
  <si>
    <t>Carol Hume</t>
  </si>
  <si>
    <t>Salary May &amp; June 2025, plus expenses</t>
  </si>
  <si>
    <t>Huntingfield PCC</t>
  </si>
  <si>
    <t>17th June 2025</t>
  </si>
  <si>
    <t>Meeting hire charge; agreed support funding</t>
  </si>
  <si>
    <t>6 months payroll servce; 2025/26 membership subs</t>
  </si>
  <si>
    <t>LGA 1972 s112</t>
  </si>
  <si>
    <t>FINANCIAL STATEMENT OF ACCOUNTS FROM  1st APRIL 2025 to 31st MARCH 2026</t>
  </si>
  <si>
    <t>Notes</t>
  </si>
  <si>
    <t>incl PAYE</t>
  </si>
  <si>
    <t>incl bank charges, clerk's exp, payroll services, Hub hire</t>
  </si>
  <si>
    <t>Expenditure to date (ex VAT)</t>
  </si>
  <si>
    <t>Opening Cash Book as at 1st April 2025</t>
  </si>
  <si>
    <t>Cash Book  Balance as at 30th June 2025</t>
  </si>
  <si>
    <t>CIL (available to spend)</t>
  </si>
  <si>
    <t>Items purchased with CIL money</t>
  </si>
  <si>
    <t>Hub support, Solicitor's fee</t>
  </si>
  <si>
    <t>to 31.10.2025</t>
  </si>
  <si>
    <t>General fund (incl CIL) - as at 31/10/25</t>
  </si>
  <si>
    <t>Hub Reserve fund - as at 31/10/25</t>
  </si>
  <si>
    <t>As at 31/12/25</t>
  </si>
  <si>
    <t>Hub support funding, solicitor's fees</t>
  </si>
  <si>
    <t>MG steps repair, MG security items, ditch repair (materials &amp; labour), village gateways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</si>
</sst>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164" formatCode="\£#,##0.00;[Red]&quot;-£&quot;#,##0.00"/>
    <numFmt numFmtId="165" formatCode="\£#,##0.00"/>
    <numFmt numFmtId="166" formatCode="[$£-809]#,##0.00;[Red]\-[$£-809]#,##0.00"/>
    <numFmt numFmtId="167" formatCode="[$-F800]dddd\,\ mmmm\ dd\,\ yyyy"/>
    <numFmt numFmtId="168" formatCode="&quot;£&quot;#,##0.00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1"/>
      <color rgb="FF000000"/>
      <name val="Bradley Hand ITC"/>
      <family val="4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8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Calibri"/>
      <family val="2"/>
      <charset val="1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000000"/>
      <name val="Calibri"/>
      <family val="2"/>
    </font>
    <font>
      <sz val="9"/>
      <color rgb="FF000000"/>
      <name val="Calibri"/>
      <family val="2"/>
      <charset val="1"/>
    </font>
    <font>
      <sz val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0808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6" fillId="0" borderId="0" applyBorder="0" applyAlignment="0" applyProtection="0"/>
  </cellStyleXfs>
  <cellXfs count="172">
    <xf numFmtId="0" fontId="0" fillId="0" borderId="0" xfId="0"/>
    <xf numFmtId="0" fontId="0" fillId="2" borderId="0" xfId="0" applyFill="1"/>
    <xf numFmtId="14" fontId="0" fillId="0" borderId="0" xfId="0" applyNumberFormat="1"/>
    <xf numFmtId="0" fontId="17" fillId="0" borderId="0" xfId="0" applyFont="1"/>
    <xf numFmtId="164" fontId="17" fillId="0" borderId="0" xfId="0" applyNumberFormat="1" applyFont="1"/>
    <xf numFmtId="0" fontId="18" fillId="0" borderId="0" xfId="0" applyFont="1"/>
    <xf numFmtId="0" fontId="19" fillId="0" borderId="0" xfId="0" applyFont="1"/>
    <xf numFmtId="164" fontId="0" fillId="0" borderId="0" xfId="0" applyNumberFormat="1"/>
    <xf numFmtId="0" fontId="20" fillId="0" borderId="0" xfId="0" applyFont="1"/>
    <xf numFmtId="0" fontId="17" fillId="0" borderId="1" xfId="0" applyFont="1" applyBorder="1"/>
    <xf numFmtId="0" fontId="0" fillId="0" borderId="3" xfId="0" applyBorder="1"/>
    <xf numFmtId="14" fontId="18" fillId="0" borderId="0" xfId="0" applyNumberFormat="1" applyFont="1"/>
    <xf numFmtId="0" fontId="21" fillId="0" borderId="0" xfId="0" applyFont="1"/>
    <xf numFmtId="0" fontId="0" fillId="0" borderId="4" xfId="0" applyBorder="1"/>
    <xf numFmtId="166" fontId="0" fillId="0" borderId="4" xfId="0" applyNumberFormat="1" applyBorder="1"/>
    <xf numFmtId="0" fontId="0" fillId="0" borderId="0" xfId="0" applyAlignment="1">
      <alignment vertical="top" wrapText="1"/>
    </xf>
    <xf numFmtId="44" fontId="0" fillId="0" borderId="0" xfId="1" applyFont="1" applyAlignment="1">
      <alignment vertical="top" wrapText="1"/>
    </xf>
    <xf numFmtId="44" fontId="22" fillId="0" borderId="0" xfId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44" fontId="23" fillId="0" borderId="0" xfId="1" applyFont="1" applyAlignment="1">
      <alignment vertical="top" wrapText="1"/>
    </xf>
    <xf numFmtId="44" fontId="24" fillId="0" borderId="0" xfId="1" applyFont="1" applyAlignment="1">
      <alignment vertical="top" wrapText="1"/>
    </xf>
    <xf numFmtId="16" fontId="0" fillId="0" borderId="0" xfId="0" applyNumberFormat="1" applyAlignment="1">
      <alignment vertical="top" wrapText="1"/>
    </xf>
    <xf numFmtId="44" fontId="22" fillId="0" borderId="0" xfId="1" applyFont="1" applyAlignment="1">
      <alignment vertical="top" wrapText="1"/>
    </xf>
    <xf numFmtId="44" fontId="15" fillId="0" borderId="0" xfId="1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44" fontId="16" fillId="0" borderId="0" xfId="1" applyAlignment="1">
      <alignment vertical="top" wrapText="1"/>
    </xf>
    <xf numFmtId="44" fontId="15" fillId="0" borderId="0" xfId="1" applyFont="1" applyAlignment="1">
      <alignment vertical="top" wrapText="1"/>
    </xf>
    <xf numFmtId="17" fontId="0" fillId="0" borderId="0" xfId="0" applyNumberFormat="1" applyAlignment="1">
      <alignment vertical="top" wrapText="1"/>
    </xf>
    <xf numFmtId="16" fontId="22" fillId="0" borderId="0" xfId="0" applyNumberFormat="1" applyFont="1" applyAlignment="1">
      <alignment vertical="top" wrapText="1"/>
    </xf>
    <xf numFmtId="17" fontId="22" fillId="0" borderId="0" xfId="0" applyNumberFormat="1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22" fillId="0" borderId="0" xfId="0" applyFont="1" applyAlignment="1">
      <alignment horizontal="left" vertical="top" wrapText="1"/>
    </xf>
    <xf numFmtId="1" fontId="22" fillId="0" borderId="0" xfId="0" applyNumberFormat="1" applyFont="1" applyAlignment="1">
      <alignment vertical="top" wrapText="1"/>
    </xf>
    <xf numFmtId="16" fontId="27" fillId="0" borderId="0" xfId="0" applyNumberFormat="1" applyFont="1" applyAlignment="1">
      <alignment horizontal="right" vertical="top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vertical="top" wrapText="1"/>
    </xf>
    <xf numFmtId="44" fontId="27" fillId="0" borderId="0" xfId="1" applyFont="1" applyAlignment="1">
      <alignment vertical="top" wrapText="1"/>
    </xf>
    <xf numFmtId="1" fontId="27" fillId="0" borderId="0" xfId="0" applyNumberFormat="1" applyFont="1" applyAlignment="1">
      <alignment vertical="top" wrapText="1"/>
    </xf>
    <xf numFmtId="16" fontId="27" fillId="0" borderId="0" xfId="0" applyNumberFormat="1" applyFont="1" applyAlignment="1">
      <alignment vertical="top" wrapText="1"/>
    </xf>
    <xf numFmtId="0" fontId="27" fillId="0" borderId="0" xfId="0" applyFont="1" applyAlignment="1">
      <alignment vertical="top"/>
    </xf>
    <xf numFmtId="0" fontId="0" fillId="0" borderId="0" xfId="0" applyAlignment="1">
      <alignment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44" fontId="0" fillId="0" borderId="0" xfId="1" applyFont="1" applyAlignment="1">
      <alignment vertical="top"/>
    </xf>
    <xf numFmtId="1" fontId="0" fillId="0" borderId="0" xfId="0" applyNumberFormat="1" applyAlignment="1">
      <alignment vertical="top"/>
    </xf>
    <xf numFmtId="44" fontId="22" fillId="0" borderId="0" xfId="1" applyFont="1" applyAlignment="1">
      <alignment vertical="top"/>
    </xf>
    <xf numFmtId="16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28" fillId="0" borderId="0" xfId="0" applyFont="1"/>
    <xf numFmtId="0" fontId="29" fillId="0" borderId="0" xfId="0" applyFont="1"/>
    <xf numFmtId="44" fontId="28" fillId="0" borderId="0" xfId="1" applyFont="1"/>
    <xf numFmtId="0" fontId="30" fillId="0" borderId="0" xfId="0" applyFont="1"/>
    <xf numFmtId="14" fontId="30" fillId="0" borderId="0" xfId="1" applyNumberFormat="1" applyFont="1"/>
    <xf numFmtId="14" fontId="28" fillId="0" borderId="0" xfId="0" quotePrefix="1" applyNumberFormat="1" applyFont="1"/>
    <xf numFmtId="44" fontId="16" fillId="0" borderId="0" xfId="1" applyBorder="1" applyAlignment="1">
      <alignment vertical="top"/>
    </xf>
    <xf numFmtId="14" fontId="30" fillId="0" borderId="0" xfId="0" applyNumberFormat="1" applyFont="1"/>
    <xf numFmtId="44" fontId="30" fillId="0" borderId="5" xfId="1" applyFont="1" applyBorder="1"/>
    <xf numFmtId="44" fontId="30" fillId="0" borderId="0" xfId="1" applyFont="1"/>
    <xf numFmtId="44" fontId="28" fillId="0" borderId="0" xfId="0" applyNumberFormat="1" applyFont="1"/>
    <xf numFmtId="44" fontId="30" fillId="0" borderId="1" xfId="1" applyFont="1" applyBorder="1"/>
    <xf numFmtId="0" fontId="31" fillId="0" borderId="0" xfId="0" applyFont="1" applyAlignment="1">
      <alignment vertical="top" wrapText="1"/>
    </xf>
    <xf numFmtId="44" fontId="32" fillId="0" borderId="0" xfId="1" applyFont="1" applyAlignment="1">
      <alignment vertical="top" wrapText="1"/>
    </xf>
    <xf numFmtId="0" fontId="31" fillId="0" borderId="0" xfId="0" applyFont="1"/>
    <xf numFmtId="0" fontId="31" fillId="0" borderId="2" xfId="0" applyFont="1" applyBorder="1"/>
    <xf numFmtId="0" fontId="0" fillId="3" borderId="0" xfId="0" applyFill="1"/>
    <xf numFmtId="165" fontId="17" fillId="3" borderId="0" xfId="0" applyNumberFormat="1" applyFont="1" applyFill="1"/>
    <xf numFmtId="0" fontId="0" fillId="4" borderId="0" xfId="0" applyFill="1"/>
    <xf numFmtId="44" fontId="30" fillId="0" borderId="0" xfId="1" applyFont="1" applyBorder="1"/>
    <xf numFmtId="0" fontId="33" fillId="0" borderId="0" xfId="0" applyFont="1" applyAlignment="1">
      <alignment vertical="top" wrapText="1"/>
    </xf>
    <xf numFmtId="44" fontId="33" fillId="0" borderId="0" xfId="1" applyFont="1" applyAlignment="1">
      <alignment vertical="top" wrapText="1"/>
    </xf>
    <xf numFmtId="44" fontId="14" fillId="0" borderId="0" xfId="1" applyFont="1" applyAlignment="1">
      <alignment horizontal="center" vertical="top" wrapText="1"/>
    </xf>
    <xf numFmtId="44" fontId="13" fillId="0" borderId="0" xfId="1" applyFont="1" applyAlignment="1">
      <alignment horizontal="center" vertical="top" wrapText="1"/>
    </xf>
    <xf numFmtId="44" fontId="12" fillId="0" borderId="0" xfId="1" applyFont="1" applyAlignment="1">
      <alignment vertical="top" wrapText="1"/>
    </xf>
    <xf numFmtId="0" fontId="34" fillId="0" borderId="0" xfId="0" applyFont="1"/>
    <xf numFmtId="10" fontId="0" fillId="0" borderId="0" xfId="0" applyNumberFormat="1"/>
    <xf numFmtId="44" fontId="11" fillId="0" borderId="0" xfId="1" applyFont="1" applyAlignment="1">
      <alignment vertical="top" wrapText="1"/>
    </xf>
    <xf numFmtId="44" fontId="31" fillId="0" borderId="0" xfId="1" applyFont="1" applyAlignment="1">
      <alignment vertical="top" wrapText="1"/>
    </xf>
    <xf numFmtId="168" fontId="0" fillId="0" borderId="4" xfId="0" applyNumberFormat="1" applyBorder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0" fontId="35" fillId="0" borderId="0" xfId="0" applyFont="1"/>
    <xf numFmtId="16" fontId="36" fillId="0" borderId="0" xfId="0" applyNumberFormat="1" applyFont="1" applyAlignment="1">
      <alignment vertical="top" wrapText="1"/>
    </xf>
    <xf numFmtId="17" fontId="31" fillId="0" borderId="0" xfId="0" applyNumberFormat="1" applyFont="1" applyAlignment="1">
      <alignment horizontal="center"/>
    </xf>
    <xf numFmtId="44" fontId="31" fillId="0" borderId="0" xfId="1" applyFont="1" applyAlignment="1">
      <alignment vertical="top"/>
    </xf>
    <xf numFmtId="0" fontId="22" fillId="0" borderId="0" xfId="0" applyFont="1" applyAlignment="1">
      <alignment horizontal="center" vertical="top" wrapText="1"/>
    </xf>
    <xf numFmtId="2" fontId="0" fillId="0" borderId="0" xfId="0" applyNumberFormat="1"/>
    <xf numFmtId="44" fontId="9" fillId="0" borderId="0" xfId="1" applyFont="1" applyAlignment="1">
      <alignment vertical="top" wrapText="1"/>
    </xf>
    <xf numFmtId="16" fontId="23" fillId="0" borderId="0" xfId="0" applyNumberFormat="1" applyFont="1" applyAlignment="1">
      <alignment horizontal="center" vertical="top" wrapText="1"/>
    </xf>
    <xf numFmtId="16" fontId="0" fillId="0" borderId="0" xfId="0" applyNumberFormat="1" applyAlignment="1">
      <alignment horizontal="center" vertical="top" wrapText="1"/>
    </xf>
    <xf numFmtId="0" fontId="37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4" fontId="8" fillId="0" borderId="0" xfId="1" applyFont="1" applyAlignment="1">
      <alignment vertical="top" wrapText="1"/>
    </xf>
    <xf numFmtId="17" fontId="33" fillId="0" borderId="0" xfId="0" applyNumberFormat="1" applyFont="1" applyAlignment="1">
      <alignment vertical="top" wrapText="1"/>
    </xf>
    <xf numFmtId="44" fontId="38" fillId="0" borderId="0" xfId="1" applyFont="1" applyAlignment="1">
      <alignment vertical="top" wrapText="1"/>
    </xf>
    <xf numFmtId="0" fontId="0" fillId="5" borderId="0" xfId="0" applyFill="1"/>
    <xf numFmtId="167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vertical="top" wrapText="1"/>
    </xf>
    <xf numFmtId="1" fontId="39" fillId="0" borderId="0" xfId="0" applyNumberFormat="1" applyFont="1" applyAlignment="1">
      <alignment vertical="top" wrapText="1"/>
    </xf>
    <xf numFmtId="44" fontId="39" fillId="0" borderId="0" xfId="1" applyFont="1" applyAlignment="1">
      <alignment vertical="top"/>
    </xf>
    <xf numFmtId="0" fontId="40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44" fontId="41" fillId="0" borderId="0" xfId="1" applyFont="1" applyAlignment="1">
      <alignment vertical="top" wrapText="1"/>
    </xf>
    <xf numFmtId="0" fontId="42" fillId="0" borderId="0" xfId="0" applyFont="1" applyAlignment="1">
      <alignment vertical="top" wrapText="1"/>
    </xf>
    <xf numFmtId="44" fontId="43" fillId="0" borderId="0" xfId="1" applyFont="1" applyAlignment="1">
      <alignment vertical="top"/>
    </xf>
    <xf numFmtId="0" fontId="44" fillId="0" borderId="0" xfId="0" applyFont="1" applyAlignment="1">
      <alignment vertical="top" wrapText="1"/>
    </xf>
    <xf numFmtId="44" fontId="44" fillId="0" borderId="0" xfId="1" applyFont="1" applyAlignment="1">
      <alignment vertical="top" wrapText="1"/>
    </xf>
    <xf numFmtId="0" fontId="39" fillId="0" borderId="0" xfId="0" applyFont="1" applyAlignment="1">
      <alignment vertical="top"/>
    </xf>
    <xf numFmtId="0" fontId="39" fillId="0" borderId="0" xfId="0" applyFont="1" applyAlignment="1">
      <alignment horizontal="left" vertical="top"/>
    </xf>
    <xf numFmtId="1" fontId="39" fillId="0" borderId="0" xfId="0" applyNumberFormat="1" applyFont="1" applyAlignment="1">
      <alignment vertical="top"/>
    </xf>
    <xf numFmtId="0" fontId="39" fillId="0" borderId="0" xfId="0" applyFont="1" applyAlignment="1">
      <alignment horizontal="right" vertical="top"/>
    </xf>
    <xf numFmtId="44" fontId="42" fillId="0" borderId="0" xfId="1" applyFont="1" applyAlignment="1">
      <alignment vertical="top"/>
    </xf>
    <xf numFmtId="44" fontId="33" fillId="0" borderId="0" xfId="1" applyFont="1" applyAlignment="1">
      <alignment vertical="top"/>
    </xf>
    <xf numFmtId="44" fontId="0" fillId="0" borderId="0" xfId="0" applyNumberFormat="1" applyAlignment="1">
      <alignment vertical="top"/>
    </xf>
    <xf numFmtId="168" fontId="31" fillId="0" borderId="0" xfId="0" applyNumberFormat="1" applyFont="1"/>
    <xf numFmtId="44" fontId="45" fillId="0" borderId="0" xfId="1" applyFont="1" applyAlignment="1">
      <alignment vertical="top" wrapText="1"/>
    </xf>
    <xf numFmtId="44" fontId="42" fillId="0" borderId="0" xfId="0" applyNumberFormat="1" applyFont="1" applyAlignment="1">
      <alignment vertical="top" wrapText="1"/>
    </xf>
    <xf numFmtId="44" fontId="46" fillId="0" borderId="0" xfId="1" applyFont="1" applyAlignment="1">
      <alignment vertical="top" wrapText="1"/>
    </xf>
    <xf numFmtId="44" fontId="47" fillId="0" borderId="0" xfId="1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44" fontId="6" fillId="0" borderId="0" xfId="1" applyFont="1" applyAlignment="1">
      <alignment vertical="top" wrapText="1"/>
    </xf>
    <xf numFmtId="44" fontId="5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44" fontId="31" fillId="0" borderId="0" xfId="1" applyFont="1" applyAlignment="1">
      <alignment horizontal="center" vertical="center" wrapText="1"/>
    </xf>
    <xf numFmtId="44" fontId="48" fillId="0" borderId="0" xfId="1" applyFont="1" applyAlignment="1">
      <alignment vertical="top" wrapText="1"/>
    </xf>
    <xf numFmtId="0" fontId="43" fillId="0" borderId="0" xfId="0" applyFont="1" applyAlignment="1">
      <alignment vertical="top" wrapText="1"/>
    </xf>
    <xf numFmtId="1" fontId="43" fillId="0" borderId="0" xfId="0" applyNumberFormat="1" applyFont="1" applyAlignment="1">
      <alignment vertical="top" wrapText="1"/>
    </xf>
    <xf numFmtId="44" fontId="43" fillId="0" borderId="0" xfId="0" applyNumberFormat="1" applyFont="1" applyAlignment="1">
      <alignment vertical="top" wrapText="1"/>
    </xf>
    <xf numFmtId="0" fontId="49" fillId="0" borderId="0" xfId="0" applyFont="1"/>
    <xf numFmtId="2" fontId="31" fillId="0" borderId="0" xfId="0" applyNumberFormat="1" applyFont="1"/>
    <xf numFmtId="0" fontId="47" fillId="0" borderId="0" xfId="0" applyFont="1" applyAlignment="1">
      <alignment vertical="top" wrapText="1"/>
    </xf>
    <xf numFmtId="1" fontId="47" fillId="0" borderId="0" xfId="0" applyNumberFormat="1" applyFont="1" applyAlignment="1">
      <alignment vertical="top" wrapText="1"/>
    </xf>
    <xf numFmtId="44" fontId="47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4" fontId="4" fillId="0" borderId="0" xfId="1" applyFont="1" applyAlignment="1">
      <alignment vertical="top" wrapText="1"/>
    </xf>
    <xf numFmtId="2" fontId="37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7" fillId="0" borderId="0" xfId="0" applyFont="1"/>
    <xf numFmtId="0" fontId="3" fillId="0" borderId="0" xfId="0" applyFont="1" applyAlignment="1">
      <alignment vertical="top" wrapText="1"/>
    </xf>
    <xf numFmtId="44" fontId="3" fillId="0" borderId="0" xfId="1" applyFont="1" applyAlignment="1">
      <alignment vertical="top" wrapText="1"/>
    </xf>
    <xf numFmtId="44" fontId="3" fillId="0" borderId="0" xfId="1" applyFont="1" applyAlignment="1">
      <alignment vertical="top"/>
    </xf>
    <xf numFmtId="44" fontId="31" fillId="0" borderId="0" xfId="0" applyNumberFormat="1" applyFont="1" applyAlignment="1">
      <alignment vertical="top"/>
    </xf>
    <xf numFmtId="44" fontId="51" fillId="0" borderId="0" xfId="1" applyFont="1" applyAlignment="1">
      <alignment vertical="top" wrapText="1"/>
    </xf>
    <xf numFmtId="44" fontId="44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44" fontId="52" fillId="0" borderId="0" xfId="0" applyNumberFormat="1" applyFont="1" applyAlignment="1">
      <alignment vertical="top"/>
    </xf>
    <xf numFmtId="44" fontId="23" fillId="0" borderId="0" xfId="1" applyFont="1" applyAlignment="1">
      <alignment horizontal="center" vertical="top" wrapText="1"/>
    </xf>
    <xf numFmtId="44" fontId="51" fillId="0" borderId="0" xfId="1" applyFont="1" applyAlignment="1">
      <alignment horizontal="center" vertical="top" wrapText="1"/>
    </xf>
    <xf numFmtId="44" fontId="23" fillId="0" borderId="0" xfId="1" applyFont="1" applyAlignment="1">
      <alignment horizontal="left" vertical="top" wrapText="1"/>
    </xf>
    <xf numFmtId="44" fontId="22" fillId="0" borderId="0" xfId="1" applyFont="1" applyAlignment="1">
      <alignment horizontal="left" vertical="top" wrapText="1"/>
    </xf>
    <xf numFmtId="44" fontId="10" fillId="0" borderId="0" xfId="1" applyFont="1" applyAlignment="1">
      <alignment horizontal="left" vertical="top" wrapText="1"/>
    </xf>
    <xf numFmtId="44" fontId="31" fillId="0" borderId="0" xfId="1" applyFont="1" applyAlignment="1">
      <alignment horizontal="left" vertical="top" wrapText="1"/>
    </xf>
    <xf numFmtId="44" fontId="0" fillId="0" borderId="0" xfId="1" applyFont="1" applyAlignment="1">
      <alignment horizontal="left" vertical="top" wrapText="1"/>
    </xf>
    <xf numFmtId="0" fontId="31" fillId="0" borderId="0" xfId="0" applyFont="1" applyAlignment="1">
      <alignment horizontal="center" vertical="top" wrapText="1"/>
    </xf>
    <xf numFmtId="44" fontId="53" fillId="0" borderId="0" xfId="0" applyNumberFormat="1" applyFont="1" applyAlignment="1">
      <alignment vertical="top" wrapText="1"/>
    </xf>
    <xf numFmtId="44" fontId="16" fillId="0" borderId="0" xfId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" fontId="39" fillId="0" borderId="0" xfId="0" applyNumberFormat="1" applyFont="1" applyAlignment="1">
      <alignment horizontal="center" vertical="center" wrapText="1"/>
    </xf>
    <xf numFmtId="44" fontId="32" fillId="0" borderId="0" xfId="1" applyFont="1" applyAlignment="1">
      <alignment horizontal="center" vertical="center" wrapText="1"/>
    </xf>
    <xf numFmtId="44" fontId="53" fillId="0" borderId="0" xfId="0" applyNumberFormat="1" applyFont="1" applyAlignment="1">
      <alignment horizontal="center" vertical="center" wrapText="1"/>
    </xf>
    <xf numFmtId="44" fontId="39" fillId="0" borderId="0" xfId="1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1" fillId="0" borderId="0" xfId="1" applyFont="1" applyAlignment="1">
      <alignment horizontal="center" vertical="center" wrapText="1"/>
    </xf>
    <xf numFmtId="44" fontId="41" fillId="0" borderId="0" xfId="1" applyFont="1" applyAlignment="1">
      <alignment horizontal="center" vertical="center" wrapText="1"/>
    </xf>
    <xf numFmtId="44" fontId="45" fillId="0" borderId="0" xfId="1" applyFont="1" applyAlignment="1">
      <alignment horizontal="center" vertical="center" wrapText="1"/>
    </xf>
    <xf numFmtId="0" fontId="54" fillId="0" borderId="0" xfId="0" applyFont="1" applyAlignment="1">
      <alignment vertical="top" wrapText="1"/>
    </xf>
    <xf numFmtId="0" fontId="54" fillId="0" borderId="0" xfId="0" applyFont="1"/>
    <xf numFmtId="4" fontId="0" fillId="0" borderId="0" xfId="0" applyNumberFormat="1"/>
    <xf numFmtId="0" fontId="18" fillId="0" borderId="0" xfId="0" applyFont="1" applyAlignment="1">
      <alignment horizontal="center"/>
    </xf>
    <xf numFmtId="0" fontId="5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7"/>
  <sheetViews>
    <sheetView tabSelected="1" topLeftCell="A37" zoomScale="120" zoomScaleNormal="120" workbookViewId="0">
      <selection activeCell="F63" sqref="F63"/>
    </sheetView>
  </sheetViews>
  <sheetFormatPr defaultColWidth="9.109375" defaultRowHeight="14.4" x14ac:dyDescent="0.3"/>
  <cols>
    <col min="1" max="1" width="11.33203125" customWidth="1"/>
    <col min="3" max="3" width="14.33203125" customWidth="1"/>
    <col min="5" max="5" width="12.88671875" customWidth="1"/>
    <col min="6" max="6" width="11.6640625" customWidth="1"/>
    <col min="7" max="7" width="10.6640625" customWidth="1"/>
    <col min="8" max="8" width="16.44140625" customWidth="1"/>
    <col min="9" max="9" width="18.77734375" customWidth="1"/>
    <col min="10" max="10" width="13" customWidth="1"/>
    <col min="11" max="11" width="6.109375" customWidth="1"/>
    <col min="12" max="12" width="14.44140625" customWidth="1"/>
    <col min="13" max="13" width="9.21875" customWidth="1"/>
    <col min="14" max="14" width="9" customWidth="1"/>
  </cols>
  <sheetData>
    <row r="1" spans="1:14" x14ac:dyDescent="0.3">
      <c r="B1" s="95"/>
      <c r="C1" s="95"/>
      <c r="D1" s="95" t="s">
        <v>62</v>
      </c>
      <c r="E1" s="95"/>
      <c r="F1" s="95"/>
      <c r="G1" s="95"/>
      <c r="H1" s="95"/>
      <c r="I1" s="1"/>
    </row>
    <row r="2" spans="1:14" x14ac:dyDescent="0.3">
      <c r="B2" s="95" t="s">
        <v>133</v>
      </c>
      <c r="C2" s="95"/>
      <c r="D2" s="95"/>
      <c r="E2" s="95"/>
      <c r="F2" s="95"/>
      <c r="G2" s="95"/>
      <c r="H2" s="95"/>
      <c r="I2" s="1"/>
    </row>
    <row r="3" spans="1:14" x14ac:dyDescent="0.3">
      <c r="A3" t="s">
        <v>146</v>
      </c>
      <c r="F3" s="2"/>
      <c r="G3" s="79" t="s">
        <v>0</v>
      </c>
      <c r="H3" s="79"/>
      <c r="J3" s="79"/>
      <c r="L3" s="79"/>
      <c r="N3" s="79"/>
    </row>
    <row r="4" spans="1:14" x14ac:dyDescent="0.3">
      <c r="B4" s="3" t="s">
        <v>2</v>
      </c>
      <c r="G4" s="79" t="s">
        <v>1</v>
      </c>
      <c r="H4" s="79"/>
    </row>
    <row r="5" spans="1:14" x14ac:dyDescent="0.3">
      <c r="A5">
        <v>6715.29</v>
      </c>
      <c r="C5" t="s">
        <v>3</v>
      </c>
      <c r="G5" s="79">
        <v>6715.29</v>
      </c>
      <c r="J5" s="80"/>
    </row>
    <row r="6" spans="1:14" x14ac:dyDescent="0.3">
      <c r="C6" t="s">
        <v>35</v>
      </c>
      <c r="G6" s="79"/>
    </row>
    <row r="7" spans="1:14" x14ac:dyDescent="0.3">
      <c r="A7" s="86">
        <v>110.54</v>
      </c>
      <c r="C7" t="s">
        <v>4</v>
      </c>
      <c r="G7" s="79">
        <v>200</v>
      </c>
      <c r="J7" s="74"/>
    </row>
    <row r="8" spans="1:14" x14ac:dyDescent="0.3">
      <c r="A8" s="86"/>
      <c r="C8" t="s">
        <v>88</v>
      </c>
      <c r="G8" s="79"/>
    </row>
    <row r="9" spans="1:14" x14ac:dyDescent="0.3">
      <c r="A9" s="169">
        <v>24308.98</v>
      </c>
      <c r="C9" t="s">
        <v>83</v>
      </c>
      <c r="G9" s="79"/>
    </row>
    <row r="10" spans="1:14" x14ac:dyDescent="0.3">
      <c r="A10" s="86">
        <v>960.7</v>
      </c>
      <c r="C10" t="s">
        <v>5</v>
      </c>
      <c r="G10" s="79">
        <v>1033.1500000000001</v>
      </c>
    </row>
    <row r="11" spans="1:14" x14ac:dyDescent="0.3">
      <c r="C11" t="s">
        <v>114</v>
      </c>
    </row>
    <row r="12" spans="1:14" x14ac:dyDescent="0.3">
      <c r="A12" s="4">
        <f>SUM(A5:A11)</f>
        <v>32095.51</v>
      </c>
      <c r="G12" s="4">
        <f>SUM(G5:G10)</f>
        <v>7948.4400000000005</v>
      </c>
    </row>
    <row r="13" spans="1:14" x14ac:dyDescent="0.3">
      <c r="B13" s="3" t="s">
        <v>6</v>
      </c>
      <c r="H13" s="5"/>
      <c r="J13" s="74"/>
      <c r="L13" s="5"/>
    </row>
    <row r="14" spans="1:14" x14ac:dyDescent="0.3">
      <c r="A14" s="86">
        <v>3032.57</v>
      </c>
      <c r="C14" t="s">
        <v>10</v>
      </c>
      <c r="G14" s="79">
        <v>4300</v>
      </c>
      <c r="J14" s="80"/>
    </row>
    <row r="15" spans="1:14" x14ac:dyDescent="0.3">
      <c r="A15">
        <v>204.25</v>
      </c>
      <c r="C15" t="s">
        <v>86</v>
      </c>
      <c r="G15" s="79">
        <v>450</v>
      </c>
      <c r="J15" s="80"/>
      <c r="L15" s="73"/>
    </row>
    <row r="16" spans="1:14" x14ac:dyDescent="0.3">
      <c r="A16" s="86">
        <v>130</v>
      </c>
      <c r="C16" t="s">
        <v>64</v>
      </c>
      <c r="G16" s="79">
        <v>200</v>
      </c>
      <c r="J16" s="74"/>
    </row>
    <row r="17" spans="1:12" x14ac:dyDescent="0.3">
      <c r="A17">
        <v>484.32</v>
      </c>
      <c r="C17" t="s">
        <v>11</v>
      </c>
      <c r="G17" s="79">
        <v>250</v>
      </c>
    </row>
    <row r="18" spans="1:12" x14ac:dyDescent="0.3">
      <c r="A18" s="86">
        <v>568.67999999999995</v>
      </c>
      <c r="C18" t="s">
        <v>9</v>
      </c>
      <c r="G18" s="79">
        <v>600</v>
      </c>
    </row>
    <row r="19" spans="1:12" x14ac:dyDescent="0.3">
      <c r="A19" s="86"/>
      <c r="C19" t="s">
        <v>91</v>
      </c>
      <c r="G19" s="79">
        <v>50</v>
      </c>
      <c r="L19" s="73"/>
    </row>
    <row r="20" spans="1:12" x14ac:dyDescent="0.3">
      <c r="C20" t="s">
        <v>65</v>
      </c>
      <c r="G20" s="79">
        <v>0</v>
      </c>
    </row>
    <row r="21" spans="1:12" x14ac:dyDescent="0.3">
      <c r="C21" t="s">
        <v>66</v>
      </c>
      <c r="G21" s="79">
        <v>0</v>
      </c>
    </row>
    <row r="22" spans="1:12" x14ac:dyDescent="0.3">
      <c r="A22" s="86"/>
      <c r="C22" t="s">
        <v>12</v>
      </c>
      <c r="G22" s="79">
        <v>150</v>
      </c>
      <c r="L22" s="81"/>
    </row>
    <row r="23" spans="1:12" x14ac:dyDescent="0.3">
      <c r="C23" t="s">
        <v>67</v>
      </c>
      <c r="G23" s="79">
        <v>155</v>
      </c>
      <c r="L23" s="73"/>
    </row>
    <row r="24" spans="1:12" x14ac:dyDescent="0.3">
      <c r="A24">
        <v>928</v>
      </c>
      <c r="C24" t="s">
        <v>87</v>
      </c>
      <c r="G24" s="79">
        <v>500</v>
      </c>
    </row>
    <row r="25" spans="1:12" x14ac:dyDescent="0.3">
      <c r="C25" t="s">
        <v>7</v>
      </c>
      <c r="G25" s="79">
        <v>150</v>
      </c>
      <c r="L25" s="73"/>
    </row>
    <row r="26" spans="1:12" x14ac:dyDescent="0.3">
      <c r="A26">
        <v>1995.2</v>
      </c>
      <c r="C26" t="s">
        <v>70</v>
      </c>
      <c r="G26" s="79">
        <v>300</v>
      </c>
      <c r="H26" s="171" t="s">
        <v>147</v>
      </c>
      <c r="L26" s="62"/>
    </row>
    <row r="27" spans="1:12" x14ac:dyDescent="0.3">
      <c r="A27" s="86">
        <v>7914.72</v>
      </c>
      <c r="C27" t="s">
        <v>90</v>
      </c>
      <c r="G27" s="170">
        <v>0</v>
      </c>
      <c r="H27" s="171" t="s">
        <v>148</v>
      </c>
    </row>
    <row r="28" spans="1:12" x14ac:dyDescent="0.3">
      <c r="G28" s="170"/>
    </row>
    <row r="29" spans="1:12" x14ac:dyDescent="0.3">
      <c r="A29" s="115">
        <f>SUM(A14:A28)</f>
        <v>15257.740000000002</v>
      </c>
      <c r="B29" s="62"/>
      <c r="C29" s="62"/>
      <c r="D29" s="62"/>
      <c r="E29" s="62"/>
      <c r="F29" s="62"/>
      <c r="G29" s="78">
        <f>SUM(G14:G28)</f>
        <v>7105</v>
      </c>
    </row>
    <row r="31" spans="1:12" x14ac:dyDescent="0.3">
      <c r="B31" s="8" t="s">
        <v>13</v>
      </c>
      <c r="C31" s="8"/>
      <c r="D31" s="3"/>
      <c r="E31" s="3"/>
      <c r="F31" s="3"/>
    </row>
    <row r="32" spans="1:12" x14ac:dyDescent="0.3">
      <c r="B32" s="8" t="s">
        <v>72</v>
      </c>
      <c r="C32" s="3"/>
      <c r="D32" s="3" t="s">
        <v>14</v>
      </c>
      <c r="E32" s="3"/>
      <c r="F32" s="6">
        <v>20308.919999999998</v>
      </c>
      <c r="H32" s="6"/>
      <c r="I32" s="7"/>
    </row>
    <row r="33" spans="1:7" x14ac:dyDescent="0.3">
      <c r="A33" s="4"/>
      <c r="B33" s="3" t="s">
        <v>15</v>
      </c>
      <c r="C33" t="s">
        <v>4</v>
      </c>
      <c r="F33" s="86">
        <v>110.54</v>
      </c>
    </row>
    <row r="34" spans="1:7" x14ac:dyDescent="0.3">
      <c r="B34" s="3"/>
      <c r="C34" t="s">
        <v>16</v>
      </c>
      <c r="G34" s="6"/>
    </row>
    <row r="35" spans="1:7" x14ac:dyDescent="0.3">
      <c r="C35" t="s">
        <v>17</v>
      </c>
    </row>
    <row r="36" spans="1:7" x14ac:dyDescent="0.3">
      <c r="F36" s="9">
        <f>SUM(F32:F35)</f>
        <v>20419.46</v>
      </c>
      <c r="G36" s="2"/>
    </row>
    <row r="37" spans="1:7" x14ac:dyDescent="0.3">
      <c r="B37" s="3" t="s">
        <v>6</v>
      </c>
      <c r="G37" s="2"/>
    </row>
    <row r="38" spans="1:7" x14ac:dyDescent="0.3">
      <c r="B38" s="3"/>
      <c r="C38" t="s">
        <v>8</v>
      </c>
      <c r="G38" s="2"/>
    </row>
    <row r="39" spans="1:7" x14ac:dyDescent="0.3">
      <c r="B39" s="3"/>
      <c r="C39" t="s">
        <v>17</v>
      </c>
      <c r="G39" s="2"/>
    </row>
    <row r="40" spans="1:7" x14ac:dyDescent="0.3">
      <c r="B40" s="3"/>
      <c r="D40" s="62" t="s">
        <v>97</v>
      </c>
      <c r="F40" s="9">
        <f>SUM(F36:F39)</f>
        <v>20419.46</v>
      </c>
      <c r="G40" s="2"/>
    </row>
    <row r="43" spans="1:7" x14ac:dyDescent="0.3">
      <c r="B43" s="8" t="s">
        <v>83</v>
      </c>
      <c r="D43" s="3" t="s">
        <v>14</v>
      </c>
      <c r="E43" s="3"/>
      <c r="F43" s="3">
        <v>22018.52</v>
      </c>
      <c r="G43" s="2"/>
    </row>
    <row r="44" spans="1:7" x14ac:dyDescent="0.3">
      <c r="B44" s="3" t="s">
        <v>15</v>
      </c>
      <c r="F44" s="86">
        <v>24308.98</v>
      </c>
      <c r="G44" s="2"/>
    </row>
    <row r="45" spans="1:7" x14ac:dyDescent="0.3">
      <c r="B45" s="3"/>
      <c r="C45" t="s">
        <v>16</v>
      </c>
      <c r="G45" s="2"/>
    </row>
    <row r="46" spans="1:7" x14ac:dyDescent="0.3">
      <c r="B46" s="3"/>
      <c r="F46" s="9">
        <f>SUM(F43:F44)</f>
        <v>46327.5</v>
      </c>
      <c r="G46" s="2"/>
    </row>
    <row r="47" spans="1:7" x14ac:dyDescent="0.3">
      <c r="B47" s="3" t="s">
        <v>6</v>
      </c>
      <c r="G47" s="2"/>
    </row>
    <row r="48" spans="1:7" x14ac:dyDescent="0.3">
      <c r="B48" s="3"/>
      <c r="C48" t="s">
        <v>137</v>
      </c>
      <c r="F48">
        <v>6314.62</v>
      </c>
      <c r="G48" s="130"/>
    </row>
    <row r="49" spans="2:10" x14ac:dyDescent="0.3">
      <c r="B49" s="3"/>
      <c r="C49" t="s">
        <v>17</v>
      </c>
      <c r="F49" s="10"/>
      <c r="G49" s="2"/>
    </row>
    <row r="50" spans="2:10" x14ac:dyDescent="0.3">
      <c r="B50" s="3"/>
      <c r="E50" s="79" t="s">
        <v>18</v>
      </c>
      <c r="F50" s="131">
        <f>SUM(F48:F49)</f>
        <v>6314.62</v>
      </c>
      <c r="G50" s="2"/>
    </row>
    <row r="51" spans="2:10" ht="15" thickBot="1" x14ac:dyDescent="0.35">
      <c r="B51" s="3"/>
      <c r="F51" s="63"/>
      <c r="G51" s="2"/>
    </row>
    <row r="52" spans="2:10" ht="15" thickTop="1" x14ac:dyDescent="0.3">
      <c r="B52" s="3" t="s">
        <v>83</v>
      </c>
      <c r="C52" t="s">
        <v>105</v>
      </c>
      <c r="F52" s="131">
        <f>F46-F50</f>
        <v>40012.879999999997</v>
      </c>
      <c r="G52" s="2"/>
    </row>
    <row r="53" spans="2:10" x14ac:dyDescent="0.3">
      <c r="G53" s="2"/>
      <c r="H53" s="62" t="s">
        <v>80</v>
      </c>
    </row>
    <row r="54" spans="2:10" x14ac:dyDescent="0.3">
      <c r="B54" s="3" t="s">
        <v>73</v>
      </c>
      <c r="D54" s="3" t="s">
        <v>14</v>
      </c>
      <c r="E54" s="3"/>
      <c r="F54" s="3">
        <v>1150</v>
      </c>
      <c r="G54" s="2"/>
      <c r="H54" t="s">
        <v>78</v>
      </c>
      <c r="J54" s="79">
        <v>600</v>
      </c>
    </row>
    <row r="55" spans="2:10" x14ac:dyDescent="0.3">
      <c r="B55" s="3" t="s">
        <v>15</v>
      </c>
      <c r="G55" s="2"/>
      <c r="H55" t="s">
        <v>82</v>
      </c>
      <c r="J55" s="79">
        <v>750</v>
      </c>
    </row>
    <row r="56" spans="2:10" x14ac:dyDescent="0.3">
      <c r="B56" s="3"/>
      <c r="C56" t="s">
        <v>16</v>
      </c>
      <c r="G56" s="2"/>
      <c r="H56" t="s">
        <v>7</v>
      </c>
      <c r="J56" s="79">
        <v>1500</v>
      </c>
    </row>
    <row r="57" spans="2:10" x14ac:dyDescent="0.3">
      <c r="B57" s="3"/>
      <c r="F57" s="9">
        <f>SUM(F54:F56)</f>
        <v>1150</v>
      </c>
      <c r="G57" s="2"/>
      <c r="H57" s="62" t="s">
        <v>81</v>
      </c>
      <c r="J57" s="79"/>
    </row>
    <row r="58" spans="2:10" x14ac:dyDescent="0.3">
      <c r="B58" s="3" t="s">
        <v>6</v>
      </c>
      <c r="G58" s="2"/>
      <c r="H58" t="s">
        <v>79</v>
      </c>
      <c r="J58" s="79">
        <v>2000</v>
      </c>
    </row>
    <row r="59" spans="2:10" x14ac:dyDescent="0.3">
      <c r="B59" s="3"/>
      <c r="C59" t="s">
        <v>8</v>
      </c>
      <c r="F59" s="86">
        <v>-1495.2</v>
      </c>
      <c r="G59" s="2"/>
      <c r="J59" s="79"/>
    </row>
    <row r="60" spans="2:10" x14ac:dyDescent="0.3">
      <c r="B60" s="3"/>
      <c r="C60" t="s">
        <v>17</v>
      </c>
      <c r="F60" s="10"/>
      <c r="G60" s="2"/>
      <c r="J60" s="78">
        <f>SUM(J54:J59)</f>
        <v>4850</v>
      </c>
    </row>
    <row r="61" spans="2:10" x14ac:dyDescent="0.3">
      <c r="B61" s="3"/>
      <c r="F61" s="131">
        <f>SUM(F57:F60)</f>
        <v>-345.20000000000005</v>
      </c>
      <c r="G61" s="2"/>
    </row>
    <row r="62" spans="2:10" ht="15" thickBot="1" x14ac:dyDescent="0.35">
      <c r="B62" s="3"/>
      <c r="F62" s="63"/>
      <c r="G62" s="2"/>
    </row>
    <row r="63" spans="2:10" ht="15" thickTop="1" x14ac:dyDescent="0.3">
      <c r="B63" s="3"/>
      <c r="F63" s="131">
        <f>SUM(F61:F62)</f>
        <v>-345.20000000000005</v>
      </c>
      <c r="G63" s="2"/>
    </row>
    <row r="64" spans="2:10" x14ac:dyDescent="0.3">
      <c r="G64" s="2"/>
    </row>
    <row r="65" spans="2:13" x14ac:dyDescent="0.3">
      <c r="G65" s="2"/>
    </row>
    <row r="66" spans="2:13" x14ac:dyDescent="0.3">
      <c r="G66" s="2"/>
    </row>
    <row r="67" spans="2:13" x14ac:dyDescent="0.3">
      <c r="G67" s="2"/>
    </row>
    <row r="68" spans="2:13" x14ac:dyDescent="0.3">
      <c r="G68" s="2"/>
    </row>
    <row r="69" spans="2:13" x14ac:dyDescent="0.3">
      <c r="G69" s="2"/>
    </row>
    <row r="70" spans="2:13" x14ac:dyDescent="0.3">
      <c r="B70" t="s">
        <v>85</v>
      </c>
      <c r="G70" s="2"/>
    </row>
    <row r="71" spans="2:13" x14ac:dyDescent="0.3">
      <c r="G71" s="2"/>
      <c r="J71" s="62"/>
    </row>
    <row r="72" spans="2:13" x14ac:dyDescent="0.3">
      <c r="F72" s="3"/>
      <c r="G72" s="2"/>
    </row>
    <row r="73" spans="2:13" x14ac:dyDescent="0.3">
      <c r="G73" s="2"/>
    </row>
    <row r="74" spans="2:13" x14ac:dyDescent="0.3">
      <c r="G74" s="2"/>
    </row>
    <row r="75" spans="2:13" x14ac:dyDescent="0.3">
      <c r="G75" s="2"/>
    </row>
    <row r="76" spans="2:13" x14ac:dyDescent="0.3">
      <c r="G76" s="2"/>
      <c r="J76" s="62"/>
    </row>
    <row r="77" spans="2:13" x14ac:dyDescent="0.3">
      <c r="F77" s="6"/>
      <c r="G77" s="11"/>
    </row>
    <row r="78" spans="2:13" x14ac:dyDescent="0.3">
      <c r="G78" s="2"/>
    </row>
    <row r="79" spans="2:13" x14ac:dyDescent="0.3">
      <c r="G79" s="2"/>
      <c r="L79" s="62"/>
      <c r="M79" s="62"/>
    </row>
    <row r="80" spans="2:13" x14ac:dyDescent="0.3">
      <c r="F80" s="3"/>
      <c r="G80" s="2"/>
    </row>
    <row r="81" spans="2:7" x14ac:dyDescent="0.3">
      <c r="F81" s="6"/>
      <c r="G81" s="2"/>
    </row>
    <row r="82" spans="2:7" x14ac:dyDescent="0.3">
      <c r="F82" s="3"/>
      <c r="G82" s="2"/>
    </row>
    <row r="83" spans="2:7" x14ac:dyDescent="0.3">
      <c r="F83" s="3"/>
      <c r="G83" s="2"/>
    </row>
    <row r="84" spans="2:7" x14ac:dyDescent="0.3">
      <c r="B84" s="3"/>
      <c r="F84" s="6"/>
      <c r="G84" s="2"/>
    </row>
    <row r="85" spans="2:7" x14ac:dyDescent="0.3">
      <c r="B85" s="3"/>
      <c r="F85" s="3"/>
      <c r="G85" s="2"/>
    </row>
    <row r="86" spans="2:7" x14ac:dyDescent="0.3">
      <c r="B86" s="3"/>
      <c r="F86" s="3"/>
      <c r="G86" s="2"/>
    </row>
    <row r="87" spans="2:7" x14ac:dyDescent="0.3">
      <c r="F87" s="3"/>
      <c r="G87" s="2"/>
    </row>
    <row r="88" spans="2:7" x14ac:dyDescent="0.3">
      <c r="F88" s="3"/>
      <c r="G88" s="2"/>
    </row>
    <row r="89" spans="2:7" x14ac:dyDescent="0.3">
      <c r="F89" s="3"/>
      <c r="G89" s="2"/>
    </row>
    <row r="90" spans="2:7" x14ac:dyDescent="0.3">
      <c r="F90" s="3"/>
      <c r="G90" s="2"/>
    </row>
    <row r="91" spans="2:7" x14ac:dyDescent="0.3">
      <c r="F91" s="3"/>
    </row>
    <row r="92" spans="2:7" x14ac:dyDescent="0.3">
      <c r="B92" s="64"/>
      <c r="C92" s="64"/>
      <c r="D92" s="64"/>
      <c r="E92" s="64"/>
      <c r="F92" s="65"/>
      <c r="G92" s="66"/>
    </row>
    <row r="93" spans="2:7" x14ac:dyDescent="0.3">
      <c r="B93" s="66"/>
      <c r="C93" s="66"/>
      <c r="D93" s="66"/>
      <c r="E93" s="66"/>
      <c r="F93" s="66"/>
      <c r="G93" s="66"/>
    </row>
    <row r="95" spans="2:7" x14ac:dyDescent="0.3">
      <c r="C95" s="3"/>
      <c r="D95" s="3"/>
      <c r="E95" s="3"/>
      <c r="F95" s="3"/>
    </row>
    <row r="101" spans="3:7" x14ac:dyDescent="0.3">
      <c r="E101" s="3"/>
      <c r="F101" s="3"/>
    </row>
    <row r="106" spans="3:7" ht="15.6" x14ac:dyDescent="0.4">
      <c r="C106" s="12"/>
      <c r="D106" s="3"/>
      <c r="E106" s="2"/>
    </row>
    <row r="108" spans="3:7" x14ac:dyDescent="0.3">
      <c r="G108" s="1"/>
    </row>
    <row r="109" spans="3:7" x14ac:dyDescent="0.3">
      <c r="G109" s="2"/>
    </row>
    <row r="127" spans="7:7" x14ac:dyDescent="0.3">
      <c r="G127" s="2"/>
    </row>
  </sheetData>
  <pageMargins left="0.70866141732283472" right="0.70866141732283472" top="0.35433070866141736" bottom="0.35433070866141736" header="0.51181102362204722" footer="0.51181102362204722"/>
  <pageSetup paperSize="9" scale="68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4"/>
  <sheetViews>
    <sheetView zoomScale="120" zoomScaleNormal="120" workbookViewId="0">
      <selection activeCell="P9" sqref="P9"/>
    </sheetView>
  </sheetViews>
  <sheetFormatPr defaultColWidth="9.33203125" defaultRowHeight="14.4" x14ac:dyDescent="0.3"/>
  <cols>
    <col min="1" max="1" width="18.5546875" style="47" customWidth="1"/>
    <col min="2" max="2" width="7.33203125" style="42" bestFit="1" customWidth="1"/>
    <col min="3" max="3" width="24.44140625" style="40" customWidth="1"/>
    <col min="4" max="4" width="48.77734375" style="15" customWidth="1"/>
    <col min="5" max="5" width="12.21875" style="43" bestFit="1" customWidth="1"/>
    <col min="6" max="7" width="11.5546875" style="43" customWidth="1"/>
    <col min="8" max="9" width="11.5546875" style="43" hidden="1" customWidth="1"/>
    <col min="10" max="10" width="8.77734375" style="43" hidden="1" customWidth="1"/>
    <col min="11" max="12" width="10.5546875" style="43" hidden="1" customWidth="1"/>
    <col min="13" max="13" width="13.109375" style="40" hidden="1" customWidth="1"/>
    <col min="14" max="14" width="10.109375" style="44" hidden="1" customWidth="1"/>
    <col min="15" max="15" width="12.33203125" style="40" customWidth="1"/>
    <col min="16" max="16" width="10.88671875" style="40" customWidth="1"/>
    <col min="17" max="17" width="13.77734375" style="40" customWidth="1"/>
    <col min="18" max="18" width="10.88671875" style="40" hidden="1" customWidth="1"/>
    <col min="19" max="19" width="10.6640625" style="40" bestFit="1" customWidth="1"/>
    <col min="20" max="16384" width="9.33203125" style="40"/>
  </cols>
  <sheetData>
    <row r="1" spans="1:18" s="24" customFormat="1" ht="28.8" x14ac:dyDescent="0.3">
      <c r="A1" s="85" t="s">
        <v>20</v>
      </c>
      <c r="B1" s="31" t="s">
        <v>93</v>
      </c>
      <c r="C1" s="24" t="s">
        <v>38</v>
      </c>
      <c r="D1" s="24" t="s">
        <v>33</v>
      </c>
      <c r="E1" s="17" t="s">
        <v>39</v>
      </c>
      <c r="F1" s="22" t="s">
        <v>40</v>
      </c>
      <c r="G1" s="17" t="s">
        <v>94</v>
      </c>
      <c r="H1" s="22" t="s">
        <v>41</v>
      </c>
      <c r="I1" s="22" t="s">
        <v>42</v>
      </c>
      <c r="J1" s="22" t="s">
        <v>37</v>
      </c>
      <c r="K1" s="22" t="s">
        <v>43</v>
      </c>
      <c r="L1" s="22" t="s">
        <v>44</v>
      </c>
      <c r="M1" s="24" t="s">
        <v>34</v>
      </c>
      <c r="N1" s="32" t="s">
        <v>45</v>
      </c>
      <c r="O1" s="85" t="s">
        <v>119</v>
      </c>
      <c r="P1" s="85" t="s">
        <v>124</v>
      </c>
      <c r="R1" s="24" t="s">
        <v>46</v>
      </c>
    </row>
    <row r="2" spans="1:18" s="39" customFormat="1" x14ac:dyDescent="0.3">
      <c r="A2" s="33"/>
      <c r="B2" s="34"/>
      <c r="C2" s="35"/>
      <c r="D2" s="35"/>
      <c r="E2" s="36"/>
      <c r="F2" s="36"/>
      <c r="G2" s="36"/>
      <c r="H2" s="36"/>
      <c r="I2" s="36"/>
      <c r="J2" s="36"/>
      <c r="K2" s="36"/>
      <c r="L2" s="36"/>
      <c r="M2" s="35"/>
      <c r="N2" s="37"/>
      <c r="O2" s="35"/>
      <c r="P2" s="35"/>
      <c r="Q2" s="38"/>
      <c r="R2" s="35"/>
    </row>
    <row r="3" spans="1:18" x14ac:dyDescent="0.3">
      <c r="A3" s="96" t="s">
        <v>120</v>
      </c>
      <c r="B3" s="97" t="s">
        <v>121</v>
      </c>
      <c r="C3" s="98" t="s">
        <v>115</v>
      </c>
      <c r="D3" s="98" t="s">
        <v>122</v>
      </c>
      <c r="E3" s="157">
        <v>4.25</v>
      </c>
      <c r="F3" s="157">
        <v>0</v>
      </c>
      <c r="G3" s="157">
        <v>4.25</v>
      </c>
      <c r="H3" s="157"/>
      <c r="I3" s="157"/>
      <c r="J3" s="157"/>
      <c r="K3" s="157"/>
      <c r="L3" s="157"/>
      <c r="M3" s="158"/>
      <c r="N3" s="159"/>
      <c r="O3" s="158"/>
      <c r="P3" s="15"/>
      <c r="Q3" s="21"/>
      <c r="R3" s="15"/>
    </row>
    <row r="4" spans="1:18" x14ac:dyDescent="0.3">
      <c r="A4" s="96"/>
      <c r="B4" s="97"/>
      <c r="C4" s="98"/>
      <c r="D4" s="104" t="s">
        <v>103</v>
      </c>
      <c r="E4" s="160">
        <f>E3</f>
        <v>4.25</v>
      </c>
      <c r="F4" s="160">
        <f>F3</f>
        <v>0</v>
      </c>
      <c r="G4" s="160">
        <f>G3</f>
        <v>4.25</v>
      </c>
      <c r="H4" s="157"/>
      <c r="I4" s="157"/>
      <c r="J4" s="157"/>
      <c r="K4" s="157"/>
      <c r="L4" s="157"/>
      <c r="M4" s="158"/>
      <c r="N4" s="159"/>
      <c r="O4" s="161">
        <f>F4+G4</f>
        <v>4.25</v>
      </c>
      <c r="P4" s="15"/>
      <c r="Q4" s="21"/>
      <c r="R4" s="15"/>
    </row>
    <row r="5" spans="1:18" x14ac:dyDescent="0.3">
      <c r="A5" s="96" t="s">
        <v>123</v>
      </c>
      <c r="B5" s="97" t="s">
        <v>121</v>
      </c>
      <c r="C5" s="98" t="s">
        <v>115</v>
      </c>
      <c r="D5" s="98" t="s">
        <v>116</v>
      </c>
      <c r="E5" s="162">
        <v>4.25</v>
      </c>
      <c r="F5" s="162">
        <v>0</v>
      </c>
      <c r="G5" s="162">
        <v>4.25</v>
      </c>
      <c r="H5" s="157"/>
      <c r="I5" s="157"/>
      <c r="J5" s="157"/>
      <c r="K5" s="157"/>
      <c r="L5" s="157"/>
      <c r="M5" s="158"/>
      <c r="N5" s="159"/>
      <c r="O5" s="158"/>
      <c r="P5" s="15"/>
      <c r="Q5" s="21"/>
      <c r="R5" s="15"/>
    </row>
    <row r="6" spans="1:18" x14ac:dyDescent="0.3">
      <c r="A6" s="96" t="s">
        <v>123</v>
      </c>
      <c r="B6" s="97" t="s">
        <v>121</v>
      </c>
      <c r="C6" s="98" t="s">
        <v>72</v>
      </c>
      <c r="D6" s="101" t="s">
        <v>130</v>
      </c>
      <c r="E6" s="157">
        <v>515</v>
      </c>
      <c r="F6" s="157"/>
      <c r="G6" s="157">
        <v>515</v>
      </c>
      <c r="H6" s="157"/>
      <c r="I6" s="157"/>
      <c r="J6" s="157"/>
      <c r="K6" s="157"/>
      <c r="L6" s="157"/>
      <c r="M6" s="158"/>
      <c r="N6" s="159"/>
      <c r="O6" s="158"/>
      <c r="P6" s="15"/>
      <c r="Q6" s="21"/>
      <c r="R6" s="15"/>
    </row>
    <row r="7" spans="1:18" x14ac:dyDescent="0.3">
      <c r="A7" s="96" t="s">
        <v>123</v>
      </c>
      <c r="B7" s="97" t="s">
        <v>121</v>
      </c>
      <c r="C7" s="98" t="s">
        <v>61</v>
      </c>
      <c r="D7" s="98" t="s">
        <v>131</v>
      </c>
      <c r="E7" s="157">
        <v>181.82</v>
      </c>
      <c r="F7" s="157">
        <v>9</v>
      </c>
      <c r="G7" s="157">
        <v>172.82</v>
      </c>
      <c r="H7" s="157"/>
      <c r="I7" s="157"/>
      <c r="J7" s="157"/>
      <c r="K7" s="157"/>
      <c r="L7" s="157"/>
      <c r="M7" s="158"/>
      <c r="N7" s="159"/>
      <c r="O7" s="158"/>
      <c r="P7" s="15"/>
      <c r="Q7" s="21"/>
      <c r="R7" s="15"/>
    </row>
    <row r="8" spans="1:18" x14ac:dyDescent="0.3">
      <c r="A8" s="96" t="s">
        <v>123</v>
      </c>
      <c r="B8" s="97" t="s">
        <v>121</v>
      </c>
      <c r="C8" s="98" t="s">
        <v>113</v>
      </c>
      <c r="D8" s="98" t="s">
        <v>125</v>
      </c>
      <c r="E8" s="163">
        <v>199.2</v>
      </c>
      <c r="F8" s="163"/>
      <c r="G8" s="163">
        <v>199.2</v>
      </c>
      <c r="H8" s="157"/>
      <c r="I8" s="157"/>
      <c r="J8" s="157"/>
      <c r="K8" s="157"/>
      <c r="L8" s="157"/>
      <c r="M8" s="158"/>
      <c r="N8" s="159"/>
      <c r="O8" s="158"/>
      <c r="P8" s="15"/>
      <c r="Q8" s="21"/>
      <c r="R8" s="15"/>
    </row>
    <row r="9" spans="1:18" x14ac:dyDescent="0.3">
      <c r="A9" s="96" t="s">
        <v>123</v>
      </c>
      <c r="B9" s="97" t="s">
        <v>121</v>
      </c>
      <c r="C9" s="98" t="s">
        <v>126</v>
      </c>
      <c r="D9" s="106" t="s">
        <v>127</v>
      </c>
      <c r="E9" s="164">
        <v>583.5</v>
      </c>
      <c r="F9" s="165"/>
      <c r="G9" s="164">
        <v>583.5</v>
      </c>
      <c r="H9" s="157"/>
      <c r="I9" s="157"/>
      <c r="J9" s="157"/>
      <c r="K9" s="157"/>
      <c r="L9" s="157"/>
      <c r="M9" s="158"/>
      <c r="N9" s="159"/>
      <c r="O9" s="158"/>
      <c r="P9" s="167" t="s">
        <v>132</v>
      </c>
      <c r="Q9" s="21"/>
      <c r="R9" s="15"/>
    </row>
    <row r="10" spans="1:18" x14ac:dyDescent="0.3">
      <c r="A10" s="96" t="s">
        <v>123</v>
      </c>
      <c r="B10" s="97" t="s">
        <v>121</v>
      </c>
      <c r="C10" s="98" t="s">
        <v>128</v>
      </c>
      <c r="D10" s="98" t="s">
        <v>69</v>
      </c>
      <c r="E10" s="157">
        <v>250</v>
      </c>
      <c r="F10" s="157"/>
      <c r="G10" s="157">
        <v>250</v>
      </c>
      <c r="H10" s="157"/>
      <c r="I10" s="157"/>
      <c r="J10" s="157"/>
      <c r="K10" s="157"/>
      <c r="L10" s="157"/>
      <c r="M10" s="158"/>
      <c r="N10" s="159"/>
      <c r="O10" s="158"/>
      <c r="P10" s="15"/>
      <c r="Q10" s="21"/>
      <c r="R10" s="15"/>
    </row>
    <row r="11" spans="1:18" x14ac:dyDescent="0.3">
      <c r="A11" s="96"/>
      <c r="B11" s="97"/>
      <c r="C11" s="98"/>
      <c r="D11" s="104" t="s">
        <v>104</v>
      </c>
      <c r="E11" s="166">
        <f>SUM(E4:E10)</f>
        <v>1738.02</v>
      </c>
      <c r="F11" s="166">
        <f>F7</f>
        <v>9</v>
      </c>
      <c r="G11" s="166">
        <f>SUM(G4:G10)</f>
        <v>1729.02</v>
      </c>
      <c r="H11" s="157"/>
      <c r="I11" s="157"/>
      <c r="J11" s="157"/>
      <c r="K11" s="157"/>
      <c r="L11" s="157"/>
      <c r="M11" s="158"/>
      <c r="N11" s="159"/>
      <c r="O11" s="161">
        <f>F11+G11</f>
        <v>1738.02</v>
      </c>
      <c r="P11" s="15"/>
      <c r="Q11" s="21"/>
      <c r="R11" s="15"/>
    </row>
    <row r="12" spans="1:18" x14ac:dyDescent="0.3">
      <c r="A12" s="96" t="s">
        <v>129</v>
      </c>
      <c r="B12" s="97" t="s">
        <v>121</v>
      </c>
      <c r="C12" s="98" t="s">
        <v>115</v>
      </c>
      <c r="D12" s="101" t="s">
        <v>116</v>
      </c>
      <c r="E12" s="25">
        <v>4.25</v>
      </c>
      <c r="F12" s="25"/>
      <c r="G12" s="25">
        <v>4.25</v>
      </c>
      <c r="H12" s="25"/>
      <c r="I12" s="25"/>
      <c r="J12" s="25"/>
      <c r="K12" s="25"/>
      <c r="L12" s="25"/>
      <c r="M12" s="98"/>
      <c r="N12" s="99"/>
      <c r="O12" s="98"/>
      <c r="P12" s="15"/>
      <c r="Q12" s="21"/>
      <c r="R12" s="15"/>
    </row>
    <row r="13" spans="1:18" x14ac:dyDescent="0.3">
      <c r="A13" s="96"/>
      <c r="B13" s="97"/>
      <c r="C13" s="98"/>
      <c r="D13" s="104" t="s">
        <v>92</v>
      </c>
      <c r="E13" s="61">
        <f>SUM(E11:E12)</f>
        <v>1742.27</v>
      </c>
      <c r="F13" s="61">
        <f>F11</f>
        <v>9</v>
      </c>
      <c r="G13" s="61">
        <f>SUM(G11:G12)</f>
        <v>1733.27</v>
      </c>
      <c r="H13" s="25"/>
      <c r="I13" s="25"/>
      <c r="J13" s="25"/>
      <c r="K13" s="25"/>
      <c r="L13" s="25"/>
      <c r="M13" s="98"/>
      <c r="N13" s="99"/>
      <c r="O13" s="156">
        <f>F13+G13</f>
        <v>1742.27</v>
      </c>
      <c r="P13" s="15"/>
      <c r="Q13" s="21"/>
      <c r="R13" s="15"/>
    </row>
    <row r="14" spans="1:18" x14ac:dyDescent="0.3">
      <c r="A14" s="96"/>
      <c r="B14" s="97"/>
      <c r="C14" s="98"/>
      <c r="D14" s="98"/>
      <c r="E14" s="25"/>
      <c r="F14" s="25"/>
      <c r="G14" s="25"/>
      <c r="H14" s="25"/>
      <c r="I14" s="25"/>
      <c r="J14" s="25"/>
      <c r="K14" s="25"/>
      <c r="L14" s="25"/>
      <c r="M14" s="98"/>
      <c r="N14" s="99"/>
      <c r="O14" s="98"/>
      <c r="P14" s="15"/>
      <c r="Q14" s="21"/>
      <c r="R14" s="15"/>
    </row>
    <row r="15" spans="1:18" x14ac:dyDescent="0.3">
      <c r="A15" s="96"/>
      <c r="B15" s="97"/>
      <c r="C15" s="98"/>
      <c r="D15" s="104"/>
      <c r="E15" s="112"/>
      <c r="F15" s="105"/>
      <c r="G15" s="119"/>
      <c r="H15" s="25"/>
      <c r="I15" s="25"/>
      <c r="J15" s="25"/>
      <c r="K15" s="25"/>
      <c r="L15" s="25"/>
      <c r="M15" s="98"/>
      <c r="N15" s="99"/>
      <c r="O15" s="117"/>
      <c r="P15" s="15"/>
      <c r="Q15" s="21"/>
      <c r="R15" s="15"/>
    </row>
    <row r="16" spans="1:18" ht="14.4" customHeight="1" x14ac:dyDescent="0.3">
      <c r="A16" s="96"/>
      <c r="B16" s="97"/>
      <c r="C16" s="98"/>
      <c r="D16" s="106"/>
      <c r="E16" s="107"/>
      <c r="F16" s="107"/>
      <c r="G16" s="107"/>
      <c r="H16" s="25"/>
      <c r="I16" s="25"/>
      <c r="J16" s="25"/>
      <c r="K16" s="25"/>
      <c r="L16" s="25"/>
      <c r="M16" s="98"/>
      <c r="N16" s="99"/>
      <c r="O16" s="108"/>
      <c r="P16" s="15"/>
      <c r="Q16" s="21"/>
      <c r="R16" s="15"/>
    </row>
    <row r="17" spans="1:18" x14ac:dyDescent="0.3">
      <c r="A17" s="96"/>
      <c r="B17" s="109"/>
      <c r="C17" s="108"/>
      <c r="D17" s="98"/>
      <c r="E17" s="100"/>
      <c r="F17" s="100"/>
      <c r="G17" s="100"/>
      <c r="H17" s="100"/>
      <c r="I17" s="100"/>
      <c r="J17" s="100"/>
      <c r="K17" s="100"/>
      <c r="L17" s="100"/>
      <c r="M17" s="108"/>
      <c r="N17" s="110"/>
      <c r="O17" s="98"/>
      <c r="P17" s="15"/>
      <c r="Q17" s="21"/>
      <c r="R17" s="15"/>
    </row>
    <row r="18" spans="1:18" x14ac:dyDescent="0.3">
      <c r="A18" s="96"/>
      <c r="B18" s="97"/>
      <c r="C18" s="98"/>
      <c r="D18" s="104"/>
      <c r="E18" s="118"/>
      <c r="F18" s="116"/>
      <c r="G18" s="116"/>
      <c r="H18" s="25"/>
      <c r="I18" s="25"/>
      <c r="J18" s="25"/>
      <c r="K18" s="25"/>
      <c r="L18" s="25"/>
      <c r="M18" s="98"/>
      <c r="N18" s="99"/>
      <c r="O18" s="117"/>
      <c r="P18" s="15"/>
      <c r="Q18" s="21"/>
      <c r="R18" s="15"/>
    </row>
    <row r="19" spans="1:18" x14ac:dyDescent="0.3">
      <c r="A19" s="96"/>
      <c r="B19" s="97"/>
      <c r="C19" s="98"/>
      <c r="D19" s="106"/>
      <c r="E19" s="107"/>
      <c r="F19" s="107"/>
      <c r="G19" s="107"/>
      <c r="H19" s="25"/>
      <c r="I19" s="25"/>
      <c r="J19" s="25"/>
      <c r="K19" s="25"/>
      <c r="L19" s="25"/>
      <c r="M19" s="98"/>
      <c r="N19" s="99"/>
      <c r="O19" s="98"/>
      <c r="P19" s="82"/>
      <c r="R19" s="15"/>
    </row>
    <row r="20" spans="1:18" x14ac:dyDescent="0.3">
      <c r="A20" s="96"/>
      <c r="B20" s="97"/>
      <c r="C20" s="98"/>
      <c r="D20" s="101"/>
      <c r="E20" s="126"/>
      <c r="F20" s="116"/>
      <c r="G20" s="126"/>
      <c r="H20" s="25"/>
      <c r="I20" s="25"/>
      <c r="J20" s="25"/>
      <c r="K20" s="25"/>
      <c r="L20" s="25"/>
      <c r="M20" s="98"/>
      <c r="N20" s="99"/>
      <c r="O20" s="98"/>
      <c r="P20" s="15"/>
      <c r="Q20" s="21"/>
      <c r="R20" s="15"/>
    </row>
    <row r="21" spans="1:18" x14ac:dyDescent="0.3">
      <c r="A21" s="96"/>
      <c r="B21" s="109"/>
      <c r="C21" s="108"/>
      <c r="D21" s="98"/>
      <c r="E21" s="100"/>
      <c r="F21" s="100"/>
      <c r="G21" s="100"/>
      <c r="H21" s="25"/>
      <c r="I21" s="25"/>
      <c r="J21" s="25"/>
      <c r="K21" s="25"/>
      <c r="L21" s="25"/>
      <c r="M21" s="98"/>
      <c r="N21" s="99"/>
      <c r="O21" s="98"/>
      <c r="P21" s="15"/>
      <c r="Q21" s="21"/>
      <c r="R21" s="15"/>
    </row>
    <row r="22" spans="1:18" x14ac:dyDescent="0.3">
      <c r="A22" s="111"/>
      <c r="B22" s="109"/>
      <c r="C22" s="108"/>
      <c r="D22" s="104"/>
      <c r="E22" s="112"/>
      <c r="F22" s="112"/>
      <c r="G22" s="112"/>
      <c r="H22" s="25"/>
      <c r="I22" s="25"/>
      <c r="J22" s="25"/>
      <c r="K22" s="25"/>
      <c r="L22" s="25"/>
      <c r="M22" s="98"/>
      <c r="N22" s="99"/>
      <c r="O22" s="117"/>
      <c r="P22" s="15"/>
      <c r="Q22" s="21"/>
      <c r="R22" s="15"/>
    </row>
    <row r="23" spans="1:18" x14ac:dyDescent="0.3">
      <c r="A23" s="96"/>
      <c r="B23" s="97"/>
      <c r="C23" s="98"/>
      <c r="D23" s="98"/>
      <c r="E23" s="107"/>
      <c r="F23" s="126"/>
      <c r="G23" s="126"/>
      <c r="H23" s="25"/>
      <c r="I23" s="25"/>
      <c r="J23" s="25"/>
      <c r="K23" s="25"/>
      <c r="L23" s="25"/>
      <c r="M23" s="98"/>
      <c r="N23" s="99"/>
      <c r="O23" s="98"/>
      <c r="P23" s="15"/>
      <c r="Q23" s="21"/>
      <c r="R23" s="15"/>
    </row>
    <row r="24" spans="1:18" x14ac:dyDescent="0.3">
      <c r="A24" s="96"/>
      <c r="B24" s="97"/>
      <c r="C24" s="98"/>
      <c r="D24" s="102"/>
      <c r="E24" s="103"/>
      <c r="F24" s="103"/>
      <c r="G24" s="103"/>
      <c r="H24" s="61"/>
      <c r="I24" s="61"/>
      <c r="J24" s="61"/>
      <c r="K24" s="61"/>
      <c r="L24" s="61"/>
      <c r="M24" s="127"/>
      <c r="N24" s="128"/>
      <c r="O24" s="129"/>
      <c r="P24" s="15"/>
      <c r="Q24" s="21"/>
      <c r="R24" s="15"/>
    </row>
    <row r="25" spans="1:18" x14ac:dyDescent="0.3">
      <c r="A25" s="96"/>
      <c r="B25" s="97"/>
      <c r="C25" s="98"/>
      <c r="D25" s="98"/>
      <c r="E25" s="25"/>
      <c r="F25" s="25"/>
      <c r="G25" s="25"/>
      <c r="H25" s="25"/>
      <c r="I25" s="25"/>
      <c r="J25" s="25"/>
      <c r="K25" s="25"/>
      <c r="L25" s="25"/>
      <c r="M25" s="98"/>
      <c r="N25" s="99"/>
      <c r="O25" s="98"/>
      <c r="P25" s="15"/>
      <c r="Q25" s="21"/>
      <c r="R25" s="15"/>
    </row>
    <row r="26" spans="1:18" x14ac:dyDescent="0.3">
      <c r="A26" s="96"/>
      <c r="B26" s="97"/>
      <c r="C26" s="98"/>
      <c r="D26" s="98"/>
      <c r="E26" s="25"/>
      <c r="F26" s="25"/>
      <c r="G26" s="25"/>
      <c r="H26" s="25"/>
      <c r="I26" s="25"/>
      <c r="J26" s="25"/>
      <c r="K26" s="25"/>
      <c r="L26" s="25"/>
      <c r="M26" s="98"/>
      <c r="N26" s="99"/>
      <c r="O26" s="98"/>
      <c r="P26" s="15"/>
      <c r="Q26" s="21"/>
      <c r="R26" s="15"/>
    </row>
    <row r="27" spans="1:18" x14ac:dyDescent="0.3">
      <c r="A27" s="96"/>
      <c r="B27" s="97"/>
      <c r="C27" s="98"/>
      <c r="D27" s="98"/>
      <c r="E27" s="25"/>
      <c r="F27" s="25"/>
      <c r="G27" s="25"/>
      <c r="H27" s="25"/>
      <c r="I27" s="25"/>
      <c r="J27" s="25"/>
      <c r="K27" s="25"/>
      <c r="L27" s="25"/>
      <c r="M27" s="98"/>
      <c r="N27" s="99"/>
      <c r="O27" s="98"/>
      <c r="P27" s="15"/>
      <c r="Q27" s="21"/>
      <c r="R27" s="15"/>
    </row>
    <row r="28" spans="1:18" x14ac:dyDescent="0.3">
      <c r="A28" s="96"/>
      <c r="B28" s="97"/>
      <c r="C28" s="98"/>
      <c r="D28" s="98"/>
      <c r="E28" s="25"/>
      <c r="F28" s="25"/>
      <c r="G28" s="25"/>
      <c r="H28" s="25"/>
      <c r="I28" s="25"/>
      <c r="J28" s="25"/>
      <c r="K28" s="25"/>
      <c r="L28" s="25"/>
      <c r="M28" s="98"/>
      <c r="N28" s="99"/>
      <c r="O28" s="98"/>
      <c r="P28" s="15"/>
      <c r="Q28" s="21"/>
      <c r="R28" s="15"/>
    </row>
    <row r="29" spans="1:18" x14ac:dyDescent="0.3">
      <c r="A29" s="96"/>
      <c r="B29" s="97"/>
      <c r="C29" s="98"/>
      <c r="D29" s="101"/>
      <c r="E29" s="25"/>
      <c r="F29" s="25"/>
      <c r="G29" s="25"/>
      <c r="H29" s="25"/>
      <c r="I29" s="25"/>
      <c r="J29" s="25"/>
      <c r="K29" s="25"/>
      <c r="L29" s="25"/>
      <c r="M29" s="98"/>
      <c r="N29" s="99"/>
      <c r="O29" s="98"/>
      <c r="P29" s="15"/>
      <c r="Q29" s="21"/>
      <c r="R29" s="15"/>
    </row>
    <row r="30" spans="1:18" x14ac:dyDescent="0.3">
      <c r="A30" s="96"/>
      <c r="B30" s="97"/>
      <c r="C30" s="98"/>
      <c r="D30" s="98"/>
      <c r="E30" s="25"/>
      <c r="F30" s="25"/>
      <c r="G30" s="25"/>
      <c r="H30" s="25"/>
      <c r="I30" s="25"/>
      <c r="J30" s="25"/>
      <c r="K30" s="25"/>
      <c r="L30" s="25"/>
      <c r="M30" s="98"/>
      <c r="N30" s="99"/>
      <c r="O30" s="98"/>
      <c r="P30" s="15"/>
      <c r="Q30" s="21"/>
      <c r="R30" s="15"/>
    </row>
    <row r="31" spans="1:18" x14ac:dyDescent="0.3">
      <c r="A31" s="96"/>
      <c r="B31" s="97"/>
      <c r="C31" s="98"/>
      <c r="D31" s="101"/>
      <c r="E31" s="25"/>
      <c r="F31" s="25"/>
      <c r="G31" s="25"/>
      <c r="H31" s="25"/>
      <c r="I31" s="25"/>
      <c r="J31" s="25"/>
      <c r="K31" s="25"/>
      <c r="L31" s="25"/>
      <c r="M31" s="98"/>
      <c r="N31" s="99"/>
      <c r="O31" s="98"/>
      <c r="P31" s="15"/>
      <c r="Q31" s="21"/>
      <c r="R31" s="15"/>
    </row>
    <row r="32" spans="1:18" x14ac:dyDescent="0.3">
      <c r="A32" s="96"/>
      <c r="B32" s="97"/>
      <c r="C32" s="98"/>
      <c r="D32" s="98"/>
      <c r="E32" s="25"/>
      <c r="F32" s="25"/>
      <c r="G32" s="25"/>
      <c r="H32" s="25"/>
      <c r="I32" s="25"/>
      <c r="J32" s="25"/>
      <c r="K32" s="25"/>
      <c r="L32" s="25"/>
      <c r="M32" s="98"/>
      <c r="N32" s="99"/>
      <c r="O32" s="98"/>
      <c r="P32" s="15"/>
      <c r="Q32" s="21"/>
      <c r="R32" s="15"/>
    </row>
    <row r="33" spans="1:19" x14ac:dyDescent="0.3">
      <c r="A33" s="96"/>
      <c r="B33" s="97"/>
      <c r="C33" s="98"/>
      <c r="D33" s="102"/>
      <c r="E33" s="103"/>
      <c r="F33" s="103"/>
      <c r="G33" s="103"/>
      <c r="H33" s="25"/>
      <c r="I33" s="25"/>
      <c r="J33" s="25"/>
      <c r="K33" s="25"/>
      <c r="L33" s="25"/>
      <c r="M33" s="98"/>
      <c r="N33" s="99"/>
      <c r="O33" s="117"/>
      <c r="P33" s="15"/>
      <c r="Q33" s="21"/>
      <c r="R33" s="15"/>
      <c r="S33" s="15"/>
    </row>
    <row r="34" spans="1:19" x14ac:dyDescent="0.3">
      <c r="A34" s="96"/>
      <c r="B34" s="97"/>
      <c r="C34" s="98"/>
      <c r="D34" s="104"/>
      <c r="E34" s="116"/>
      <c r="F34" s="116"/>
      <c r="G34" s="116"/>
      <c r="H34" s="116"/>
      <c r="I34" s="116"/>
      <c r="J34" s="116"/>
      <c r="K34" s="116"/>
      <c r="L34" s="116"/>
      <c r="M34" s="132"/>
      <c r="N34" s="133"/>
      <c r="O34" s="134"/>
      <c r="P34" s="15"/>
      <c r="Q34" s="21"/>
      <c r="R34" s="15"/>
    </row>
    <row r="35" spans="1:19" x14ac:dyDescent="0.3">
      <c r="A35" s="96"/>
      <c r="B35" s="97"/>
      <c r="C35" s="98"/>
      <c r="D35" s="98"/>
      <c r="E35" s="25"/>
      <c r="F35" s="25"/>
      <c r="G35" s="25"/>
      <c r="H35" s="25"/>
      <c r="I35" s="25"/>
      <c r="J35" s="25"/>
      <c r="K35" s="25"/>
      <c r="L35" s="25"/>
      <c r="M35" s="98"/>
      <c r="N35" s="99"/>
      <c r="O35" s="98"/>
      <c r="P35" s="15"/>
      <c r="Q35" s="21"/>
      <c r="R35" s="15"/>
    </row>
    <row r="36" spans="1:19" x14ac:dyDescent="0.3">
      <c r="A36" s="96"/>
      <c r="B36" s="97"/>
      <c r="C36" s="98"/>
      <c r="D36" s="98"/>
      <c r="E36" s="25"/>
      <c r="F36" s="25"/>
      <c r="G36" s="25"/>
      <c r="H36" s="25"/>
      <c r="I36" s="25"/>
      <c r="J36" s="25"/>
      <c r="K36" s="25"/>
      <c r="L36" s="25"/>
      <c r="M36" s="98"/>
      <c r="N36" s="99"/>
      <c r="O36" s="98"/>
      <c r="P36" s="15"/>
      <c r="Q36" s="21"/>
      <c r="R36" s="15"/>
    </row>
    <row r="37" spans="1:19" x14ac:dyDescent="0.3">
      <c r="A37" s="96"/>
      <c r="B37" s="97"/>
      <c r="C37" s="98"/>
      <c r="D37" s="101"/>
      <c r="E37" s="25"/>
      <c r="F37" s="25"/>
      <c r="G37" s="25"/>
      <c r="H37" s="25"/>
      <c r="I37" s="25"/>
      <c r="J37" s="25"/>
      <c r="K37" s="25"/>
      <c r="L37" s="25"/>
      <c r="M37" s="98"/>
      <c r="N37" s="99"/>
      <c r="O37" s="98"/>
      <c r="P37" s="15"/>
      <c r="Q37" s="21"/>
      <c r="R37" s="15"/>
    </row>
    <row r="38" spans="1:19" x14ac:dyDescent="0.3">
      <c r="A38" s="96"/>
      <c r="C38" s="108"/>
      <c r="D38" s="101"/>
      <c r="E38" s="113"/>
      <c r="F38" s="113"/>
      <c r="G38" s="113"/>
      <c r="H38" s="25"/>
      <c r="I38" s="25"/>
      <c r="J38" s="25"/>
      <c r="K38" s="25"/>
      <c r="L38" s="25"/>
      <c r="M38" s="98"/>
      <c r="N38" s="99"/>
      <c r="O38" s="98"/>
      <c r="P38" s="15"/>
      <c r="Q38" s="21"/>
      <c r="R38" s="15"/>
    </row>
    <row r="39" spans="1:19" x14ac:dyDescent="0.3">
      <c r="A39" s="96"/>
      <c r="B39" s="97"/>
      <c r="C39" s="98"/>
      <c r="D39" s="106"/>
      <c r="E39" s="142"/>
      <c r="F39" s="141"/>
      <c r="G39" s="141"/>
    </row>
    <row r="40" spans="1:19" x14ac:dyDescent="0.3">
      <c r="A40" s="96"/>
      <c r="D40" s="104"/>
      <c r="E40" s="84"/>
      <c r="F40" s="84"/>
      <c r="G40" s="84"/>
      <c r="O40" s="143"/>
    </row>
    <row r="41" spans="1:19" x14ac:dyDescent="0.3">
      <c r="A41" s="96"/>
      <c r="D41" s="104"/>
      <c r="E41" s="84"/>
      <c r="F41" s="84"/>
      <c r="G41" s="84"/>
      <c r="O41" s="143"/>
    </row>
    <row r="42" spans="1:19" x14ac:dyDescent="0.3">
      <c r="A42" s="96"/>
      <c r="B42" s="109"/>
      <c r="C42" s="108"/>
      <c r="D42" s="101"/>
      <c r="E42" s="113"/>
      <c r="F42" s="84"/>
      <c r="G42" s="113"/>
      <c r="O42" s="114"/>
    </row>
    <row r="43" spans="1:19" x14ac:dyDescent="0.3">
      <c r="A43" s="96"/>
      <c r="B43" s="109"/>
      <c r="C43" s="108"/>
      <c r="D43" s="146"/>
      <c r="E43" s="145"/>
      <c r="F43" s="145"/>
      <c r="G43" s="145"/>
      <c r="Q43" s="46"/>
    </row>
    <row r="44" spans="1:19" x14ac:dyDescent="0.3">
      <c r="A44" s="96"/>
      <c r="B44" s="109"/>
      <c r="C44" s="108"/>
      <c r="D44" s="98"/>
      <c r="E44" s="145"/>
      <c r="F44" s="145"/>
      <c r="G44" s="145"/>
      <c r="Q44" s="46"/>
    </row>
    <row r="45" spans="1:19" x14ac:dyDescent="0.3">
      <c r="A45" s="41"/>
      <c r="D45" s="104"/>
      <c r="E45" s="84"/>
      <c r="F45" s="84"/>
      <c r="G45" s="84"/>
      <c r="O45" s="147"/>
    </row>
    <row r="46" spans="1:19" x14ac:dyDescent="0.3">
      <c r="D46" s="24"/>
      <c r="E46" s="45"/>
      <c r="F46" s="45"/>
      <c r="G46" s="45"/>
      <c r="Q46" s="46"/>
    </row>
    <row r="47" spans="1:19" x14ac:dyDescent="0.3">
      <c r="A47" s="41"/>
    </row>
    <row r="48" spans="1:19" x14ac:dyDescent="0.3">
      <c r="A48" s="41"/>
    </row>
    <row r="49" spans="1:17" x14ac:dyDescent="0.3">
      <c r="A49" s="41"/>
      <c r="D49" s="24"/>
      <c r="E49" s="45"/>
      <c r="F49" s="45"/>
      <c r="G49" s="45"/>
      <c r="Q49" s="46"/>
    </row>
    <row r="50" spans="1:17" x14ac:dyDescent="0.3">
      <c r="A50" s="41"/>
    </row>
    <row r="51" spans="1:17" x14ac:dyDescent="0.3">
      <c r="A51" s="41"/>
    </row>
    <row r="52" spans="1:17" x14ac:dyDescent="0.3">
      <c r="A52" s="41"/>
    </row>
    <row r="53" spans="1:17" x14ac:dyDescent="0.3">
      <c r="A53" s="41"/>
    </row>
    <row r="54" spans="1:17" x14ac:dyDescent="0.3">
      <c r="D54" s="24"/>
      <c r="E54" s="45"/>
      <c r="F54" s="45"/>
      <c r="G54" s="45"/>
      <c r="Q54" s="46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90" firstPageNumber="0" orientation="landscape" r:id="rId1"/>
  <headerFooter>
    <oddHeader>&amp;L&amp;"Calibri,Bold"1.4.2025 to 31.3.2026&amp;C&amp;"Calibri,Bold"EXPENSES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56BA-2863-49F9-AC26-CBDF963F7888}">
  <sheetPr>
    <pageSetUpPr fitToPage="1"/>
  </sheetPr>
  <dimension ref="A1:G45"/>
  <sheetViews>
    <sheetView workbookViewId="0">
      <selection activeCell="J30" sqref="J30"/>
    </sheetView>
  </sheetViews>
  <sheetFormatPr defaultRowHeight="14.4" x14ac:dyDescent="0.3"/>
  <cols>
    <col min="1" max="1" width="12.77734375" customWidth="1"/>
    <col min="2" max="2" width="11.77734375" customWidth="1"/>
    <col min="3" max="4" width="12.109375" customWidth="1"/>
    <col min="5" max="5" width="11.77734375" customWidth="1"/>
    <col min="6" max="6" width="12.77734375" customWidth="1"/>
    <col min="7" max="7" width="14.44140625" customWidth="1"/>
    <col min="8" max="8" width="10.21875" customWidth="1"/>
  </cols>
  <sheetData>
    <row r="1" spans="1:7" x14ac:dyDescent="0.3">
      <c r="A1" s="62" t="s">
        <v>47</v>
      </c>
      <c r="B1" s="62"/>
      <c r="C1" s="78" t="s">
        <v>1</v>
      </c>
      <c r="D1" s="90" t="s">
        <v>98</v>
      </c>
      <c r="E1" s="78" t="s">
        <v>107</v>
      </c>
      <c r="F1" s="90" t="s">
        <v>98</v>
      </c>
      <c r="G1" s="78" t="s">
        <v>134</v>
      </c>
    </row>
    <row r="2" spans="1:7" x14ac:dyDescent="0.3">
      <c r="A2" s="62" t="s">
        <v>1</v>
      </c>
      <c r="B2" s="62"/>
      <c r="C2" s="83" t="s">
        <v>108</v>
      </c>
      <c r="D2" s="90" t="s">
        <v>143</v>
      </c>
      <c r="E2" s="78" t="s">
        <v>118</v>
      </c>
      <c r="G2" s="83"/>
    </row>
    <row r="3" spans="1:7" x14ac:dyDescent="0.3">
      <c r="C3" s="78"/>
    </row>
    <row r="4" spans="1:7" x14ac:dyDescent="0.3">
      <c r="A4" s="62" t="s">
        <v>6</v>
      </c>
    </row>
    <row r="5" spans="1:7" x14ac:dyDescent="0.3">
      <c r="A5" t="s">
        <v>10</v>
      </c>
      <c r="C5" s="79">
        <v>4300</v>
      </c>
      <c r="D5" s="137">
        <v>2399.09</v>
      </c>
      <c r="E5" s="79">
        <v>4500</v>
      </c>
      <c r="G5" s="168" t="s">
        <v>135</v>
      </c>
    </row>
    <row r="6" spans="1:7" x14ac:dyDescent="0.3">
      <c r="A6" t="s">
        <v>63</v>
      </c>
      <c r="C6" s="79">
        <v>450</v>
      </c>
      <c r="D6" s="90">
        <v>180.75</v>
      </c>
      <c r="E6" s="79">
        <v>500</v>
      </c>
      <c r="G6" s="168" t="s">
        <v>136</v>
      </c>
    </row>
    <row r="7" spans="1:7" x14ac:dyDescent="0.3">
      <c r="A7" t="s">
        <v>64</v>
      </c>
      <c r="C7" s="79">
        <v>200</v>
      </c>
      <c r="D7" s="90">
        <v>130</v>
      </c>
      <c r="E7" s="79">
        <v>200</v>
      </c>
    </row>
    <row r="8" spans="1:7" x14ac:dyDescent="0.3">
      <c r="A8" t="s">
        <v>11</v>
      </c>
      <c r="C8" s="79">
        <v>250</v>
      </c>
      <c r="D8" s="90">
        <v>174.82</v>
      </c>
      <c r="E8" s="79">
        <v>250</v>
      </c>
    </row>
    <row r="9" spans="1:7" x14ac:dyDescent="0.3">
      <c r="A9" t="s">
        <v>9</v>
      </c>
      <c r="C9" s="79">
        <v>600</v>
      </c>
      <c r="D9" s="90">
        <v>568.67999999999995</v>
      </c>
      <c r="E9" s="79">
        <v>620</v>
      </c>
    </row>
    <row r="10" spans="1:7" x14ac:dyDescent="0.3">
      <c r="A10" t="s">
        <v>117</v>
      </c>
      <c r="C10" s="79">
        <v>50</v>
      </c>
      <c r="D10" s="90"/>
      <c r="E10" s="79">
        <v>50</v>
      </c>
    </row>
    <row r="11" spans="1:7" x14ac:dyDescent="0.3">
      <c r="A11" t="s">
        <v>65</v>
      </c>
      <c r="C11" s="79">
        <v>0</v>
      </c>
      <c r="D11" s="90"/>
      <c r="E11" s="79">
        <v>0</v>
      </c>
    </row>
    <row r="12" spans="1:7" x14ac:dyDescent="0.3">
      <c r="A12" t="s">
        <v>12</v>
      </c>
      <c r="C12" s="79">
        <v>150</v>
      </c>
      <c r="D12" s="90"/>
      <c r="E12" s="79">
        <v>150</v>
      </c>
    </row>
    <row r="13" spans="1:7" x14ac:dyDescent="0.3">
      <c r="A13" t="s">
        <v>67</v>
      </c>
      <c r="C13" s="79">
        <v>155</v>
      </c>
      <c r="D13" s="90"/>
      <c r="E13" s="138">
        <v>155</v>
      </c>
    </row>
    <row r="14" spans="1:7" x14ac:dyDescent="0.3">
      <c r="A14" t="s">
        <v>68</v>
      </c>
      <c r="C14" s="79">
        <v>250</v>
      </c>
      <c r="D14" s="90"/>
      <c r="E14" s="79">
        <v>250</v>
      </c>
    </row>
    <row r="15" spans="1:7" x14ac:dyDescent="0.3">
      <c r="A15" t="s">
        <v>69</v>
      </c>
      <c r="C15" s="79">
        <v>250</v>
      </c>
      <c r="D15" s="90">
        <v>250</v>
      </c>
      <c r="E15" s="79">
        <v>250</v>
      </c>
    </row>
    <row r="16" spans="1:7" x14ac:dyDescent="0.3">
      <c r="A16" t="s">
        <v>7</v>
      </c>
      <c r="C16" s="79">
        <v>150</v>
      </c>
      <c r="D16" s="90"/>
      <c r="E16" s="79">
        <v>150</v>
      </c>
    </row>
    <row r="17" spans="1:7" x14ac:dyDescent="0.3">
      <c r="A17" t="s">
        <v>70</v>
      </c>
      <c r="C17" s="79">
        <v>300</v>
      </c>
      <c r="D17" s="90">
        <v>1500</v>
      </c>
      <c r="E17" s="79">
        <v>500</v>
      </c>
      <c r="G17" s="168" t="s">
        <v>142</v>
      </c>
    </row>
    <row r="18" spans="1:7" x14ac:dyDescent="0.3">
      <c r="A18" t="s">
        <v>71</v>
      </c>
      <c r="C18" s="79">
        <v>0</v>
      </c>
      <c r="D18" s="90"/>
      <c r="E18" s="79"/>
    </row>
    <row r="20" spans="1:7" x14ac:dyDescent="0.3">
      <c r="A20" s="139"/>
    </row>
    <row r="21" spans="1:7" x14ac:dyDescent="0.3">
      <c r="C21" s="78">
        <f>SUM(C5:C18)</f>
        <v>7105</v>
      </c>
      <c r="D21" s="90">
        <f>SUM(D5:D18)</f>
        <v>5203.34</v>
      </c>
      <c r="E21" s="78">
        <f>SUM(E5:E18)</f>
        <v>7575</v>
      </c>
    </row>
    <row r="27" spans="1:7" x14ac:dyDescent="0.3">
      <c r="A27" t="s">
        <v>145</v>
      </c>
      <c r="E27" s="79">
        <v>20399</v>
      </c>
    </row>
    <row r="28" spans="1:7" x14ac:dyDescent="0.3">
      <c r="A28" t="s">
        <v>144</v>
      </c>
      <c r="E28" s="79">
        <v>52196.28</v>
      </c>
    </row>
    <row r="29" spans="1:7" x14ac:dyDescent="0.3">
      <c r="A29" t="s">
        <v>109</v>
      </c>
      <c r="D29" s="91">
        <v>45748</v>
      </c>
      <c r="E29" s="79">
        <v>47492.55</v>
      </c>
    </row>
    <row r="30" spans="1:7" x14ac:dyDescent="0.3">
      <c r="A30" t="s">
        <v>99</v>
      </c>
      <c r="D30" s="79" t="s">
        <v>108</v>
      </c>
      <c r="E30" s="79">
        <v>6715.29</v>
      </c>
    </row>
    <row r="31" spans="1:7" x14ac:dyDescent="0.3">
      <c r="A31" t="s">
        <v>110</v>
      </c>
      <c r="D31" s="79" t="s">
        <v>108</v>
      </c>
      <c r="E31" s="79">
        <v>7105</v>
      </c>
    </row>
    <row r="33" spans="1:7" x14ac:dyDescent="0.3">
      <c r="A33" t="s">
        <v>111</v>
      </c>
      <c r="E33" s="78">
        <f>E29+E30-E31</f>
        <v>47102.840000000004</v>
      </c>
    </row>
    <row r="34" spans="1:7" x14ac:dyDescent="0.3">
      <c r="A34" t="s">
        <v>112</v>
      </c>
      <c r="E34" s="79">
        <v>21428.37</v>
      </c>
    </row>
    <row r="35" spans="1:7" x14ac:dyDescent="0.3">
      <c r="A35" t="s">
        <v>18</v>
      </c>
      <c r="E35" s="78">
        <f>E33-E34</f>
        <v>25674.470000000005</v>
      </c>
    </row>
    <row r="37" spans="1:7" x14ac:dyDescent="0.3">
      <c r="A37" s="62"/>
      <c r="G37" s="74"/>
    </row>
    <row r="38" spans="1:7" x14ac:dyDescent="0.3">
      <c r="C38" s="79"/>
      <c r="E38" s="79"/>
    </row>
    <row r="39" spans="1:7" x14ac:dyDescent="0.3">
      <c r="C39" s="79"/>
      <c r="E39" s="79"/>
    </row>
    <row r="40" spans="1:7" x14ac:dyDescent="0.3">
      <c r="C40" s="79"/>
      <c r="E40" s="79"/>
    </row>
    <row r="41" spans="1:7" x14ac:dyDescent="0.3">
      <c r="C41" s="79"/>
      <c r="E41" s="79"/>
    </row>
    <row r="42" spans="1:7" x14ac:dyDescent="0.3">
      <c r="A42" s="62"/>
      <c r="C42" s="79"/>
      <c r="E42" s="78"/>
    </row>
    <row r="43" spans="1:7" x14ac:dyDescent="0.3">
      <c r="C43" s="79"/>
      <c r="E43" s="79"/>
    </row>
    <row r="44" spans="1:7" x14ac:dyDescent="0.3">
      <c r="C44" s="79"/>
    </row>
    <row r="45" spans="1:7" x14ac:dyDescent="0.3">
      <c r="A45" s="62"/>
      <c r="C45" s="78"/>
      <c r="E45" s="78"/>
    </row>
  </sheetData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7005-0668-4F35-B6F9-2D6EA514EA73}">
  <dimension ref="A1:F23"/>
  <sheetViews>
    <sheetView workbookViewId="0">
      <selection activeCell="I6" sqref="I6"/>
    </sheetView>
  </sheetViews>
  <sheetFormatPr defaultRowHeight="14.4" x14ac:dyDescent="0.3"/>
  <cols>
    <col min="2" max="2" width="15.21875" customWidth="1"/>
    <col min="3" max="3" width="12.6640625" customWidth="1"/>
    <col min="4" max="4" width="13.5546875" customWidth="1"/>
    <col min="5" max="5" width="11.6640625" customWidth="1"/>
  </cols>
  <sheetData>
    <row r="1" spans="1:6" x14ac:dyDescent="0.3">
      <c r="A1" s="62" t="s">
        <v>47</v>
      </c>
      <c r="B1" s="62"/>
    </row>
    <row r="2" spans="1:6" x14ac:dyDescent="0.3">
      <c r="A2" s="62" t="s">
        <v>1</v>
      </c>
      <c r="B2" s="62"/>
    </row>
    <row r="3" spans="1:6" x14ac:dyDescent="0.3">
      <c r="C3" s="78" t="s">
        <v>1</v>
      </c>
      <c r="D3" s="90" t="s">
        <v>98</v>
      </c>
      <c r="E3" s="78" t="s">
        <v>107</v>
      </c>
      <c r="F3" s="90" t="s">
        <v>98</v>
      </c>
    </row>
    <row r="4" spans="1:6" x14ac:dyDescent="0.3">
      <c r="C4" s="83" t="s">
        <v>108</v>
      </c>
      <c r="D4" s="90" t="s">
        <v>143</v>
      </c>
      <c r="E4" s="78" t="s">
        <v>118</v>
      </c>
    </row>
    <row r="6" spans="1:6" x14ac:dyDescent="0.3">
      <c r="A6" s="62" t="s">
        <v>6</v>
      </c>
    </row>
    <row r="7" spans="1:6" x14ac:dyDescent="0.3">
      <c r="A7" t="s">
        <v>10</v>
      </c>
      <c r="C7" s="79">
        <v>4300</v>
      </c>
      <c r="D7" s="137">
        <v>2399.09</v>
      </c>
      <c r="E7" s="79">
        <v>4500</v>
      </c>
    </row>
    <row r="8" spans="1:6" x14ac:dyDescent="0.3">
      <c r="A8" t="s">
        <v>63</v>
      </c>
      <c r="C8" s="79">
        <v>450</v>
      </c>
      <c r="D8" s="90">
        <v>180.75</v>
      </c>
      <c r="E8" s="79">
        <v>500</v>
      </c>
    </row>
    <row r="9" spans="1:6" x14ac:dyDescent="0.3">
      <c r="A9" t="s">
        <v>64</v>
      </c>
      <c r="C9" s="79">
        <v>200</v>
      </c>
      <c r="D9" s="90">
        <v>130</v>
      </c>
      <c r="E9" s="79">
        <v>200</v>
      </c>
    </row>
    <row r="10" spans="1:6" x14ac:dyDescent="0.3">
      <c r="A10" t="s">
        <v>11</v>
      </c>
      <c r="C10" s="79">
        <v>250</v>
      </c>
      <c r="D10" s="90">
        <v>174.82</v>
      </c>
      <c r="E10" s="79">
        <v>250</v>
      </c>
    </row>
    <row r="11" spans="1:6" x14ac:dyDescent="0.3">
      <c r="A11" t="s">
        <v>9</v>
      </c>
      <c r="C11" s="79">
        <v>600</v>
      </c>
      <c r="D11" s="90">
        <v>568.67999999999995</v>
      </c>
      <c r="E11" s="79">
        <v>620</v>
      </c>
    </row>
    <row r="12" spans="1:6" x14ac:dyDescent="0.3">
      <c r="A12" t="s">
        <v>117</v>
      </c>
      <c r="C12" s="79">
        <v>50</v>
      </c>
      <c r="D12" s="90"/>
      <c r="E12" s="79">
        <v>50</v>
      </c>
    </row>
    <row r="13" spans="1:6" x14ac:dyDescent="0.3">
      <c r="A13" t="s">
        <v>65</v>
      </c>
      <c r="C13" s="79">
        <v>0</v>
      </c>
      <c r="D13" s="90"/>
      <c r="E13" s="79">
        <v>0</v>
      </c>
    </row>
    <row r="14" spans="1:6" x14ac:dyDescent="0.3">
      <c r="A14" t="s">
        <v>12</v>
      </c>
      <c r="C14" s="79">
        <v>150</v>
      </c>
      <c r="D14" s="90"/>
      <c r="E14" s="79">
        <v>150</v>
      </c>
    </row>
    <row r="15" spans="1:6" x14ac:dyDescent="0.3">
      <c r="A15" t="s">
        <v>67</v>
      </c>
      <c r="C15" s="79">
        <v>155</v>
      </c>
      <c r="D15" s="90"/>
      <c r="E15" s="138">
        <v>155</v>
      </c>
    </row>
    <row r="16" spans="1:6" x14ac:dyDescent="0.3">
      <c r="A16" t="s">
        <v>68</v>
      </c>
      <c r="C16" s="79">
        <v>250</v>
      </c>
      <c r="D16" s="90"/>
      <c r="E16" s="79">
        <v>250</v>
      </c>
    </row>
    <row r="17" spans="1:5" x14ac:dyDescent="0.3">
      <c r="A17" t="s">
        <v>69</v>
      </c>
      <c r="C17" s="79">
        <v>250</v>
      </c>
      <c r="D17" s="90">
        <v>250</v>
      </c>
      <c r="E17" s="79">
        <v>250</v>
      </c>
    </row>
    <row r="18" spans="1:5" x14ac:dyDescent="0.3">
      <c r="A18" t="s">
        <v>7</v>
      </c>
      <c r="C18" s="79">
        <v>150</v>
      </c>
      <c r="D18" s="90"/>
      <c r="E18" s="79">
        <v>150</v>
      </c>
    </row>
    <row r="19" spans="1:5" x14ac:dyDescent="0.3">
      <c r="A19" t="s">
        <v>70</v>
      </c>
      <c r="C19" s="79">
        <v>300</v>
      </c>
      <c r="D19" s="90">
        <v>1500</v>
      </c>
      <c r="E19" s="79">
        <v>500</v>
      </c>
    </row>
    <row r="20" spans="1:5" x14ac:dyDescent="0.3">
      <c r="A20" t="s">
        <v>71</v>
      </c>
      <c r="C20" s="79">
        <v>0</v>
      </c>
      <c r="D20" s="90"/>
      <c r="E20" s="79"/>
    </row>
    <row r="22" spans="1:5" x14ac:dyDescent="0.3">
      <c r="A22" s="139"/>
    </row>
    <row r="23" spans="1:5" x14ac:dyDescent="0.3">
      <c r="C23" s="78">
        <f>SUM(C7:C20)</f>
        <v>7105</v>
      </c>
      <c r="D23" s="90">
        <f>SUM(D7:D20)</f>
        <v>5203.34</v>
      </c>
      <c r="E23" s="78">
        <f>SUM(E7:E20)</f>
        <v>7575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5"/>
  <sheetViews>
    <sheetView zoomScale="120" zoomScaleNormal="120" workbookViewId="0">
      <selection activeCell="A8" sqref="A8"/>
    </sheetView>
  </sheetViews>
  <sheetFormatPr defaultColWidth="8.88671875" defaultRowHeight="14.4" x14ac:dyDescent="0.3"/>
  <cols>
    <col min="1" max="1" width="10.6640625" style="15" bestFit="1" customWidth="1"/>
    <col min="2" max="2" width="31" style="15" customWidth="1"/>
    <col min="3" max="3" width="11.5546875" style="16" bestFit="1" customWidth="1"/>
    <col min="4" max="9" width="12" style="16" customWidth="1"/>
    <col min="10" max="10" width="13" style="16" customWidth="1"/>
    <col min="11" max="12" width="12" style="16" customWidth="1"/>
    <col min="13" max="16384" width="8.88671875" style="15"/>
  </cols>
  <sheetData>
    <row r="1" spans="1:13" x14ac:dyDescent="0.3">
      <c r="A1" s="155" t="s">
        <v>20</v>
      </c>
      <c r="B1" s="60" t="s">
        <v>33</v>
      </c>
      <c r="C1" s="76" t="s">
        <v>18</v>
      </c>
      <c r="D1" s="17" t="s">
        <v>3</v>
      </c>
      <c r="E1" s="17" t="s">
        <v>4</v>
      </c>
      <c r="F1" s="17" t="s">
        <v>83</v>
      </c>
      <c r="G1" s="17" t="s">
        <v>16</v>
      </c>
      <c r="H1" s="17" t="s">
        <v>36</v>
      </c>
      <c r="I1" s="17" t="s">
        <v>17</v>
      </c>
      <c r="J1" s="17"/>
      <c r="K1" s="17"/>
      <c r="L1" s="17"/>
    </row>
    <row r="2" spans="1:13" s="18" customFormat="1" x14ac:dyDescent="0.3">
      <c r="A2" s="88">
        <v>45391</v>
      </c>
      <c r="B2" s="18" t="s">
        <v>4</v>
      </c>
      <c r="C2" s="19">
        <v>16.690000000000001</v>
      </c>
      <c r="D2" s="19"/>
      <c r="E2" s="150">
        <v>16.690000000000001</v>
      </c>
      <c r="F2" s="19"/>
      <c r="G2" s="19"/>
      <c r="H2" s="19"/>
      <c r="I2" s="19"/>
      <c r="J2" s="20"/>
      <c r="K2" s="20"/>
      <c r="L2" s="20"/>
    </row>
    <row r="3" spans="1:13" s="18" customFormat="1" x14ac:dyDescent="0.3">
      <c r="A3" s="89">
        <v>45772</v>
      </c>
      <c r="B3" s="15" t="s">
        <v>106</v>
      </c>
      <c r="C3" s="16">
        <v>13345.56</v>
      </c>
      <c r="D3" s="16"/>
      <c r="E3" s="150"/>
      <c r="F3" s="148">
        <v>13345.56</v>
      </c>
      <c r="G3" s="19"/>
      <c r="H3" s="19"/>
      <c r="I3" s="19"/>
      <c r="J3" s="20"/>
      <c r="K3" s="20"/>
      <c r="L3" s="20"/>
    </row>
    <row r="4" spans="1:13" s="18" customFormat="1" x14ac:dyDescent="0.3">
      <c r="A4" s="89">
        <v>45777</v>
      </c>
      <c r="B4" s="15" t="s">
        <v>3</v>
      </c>
      <c r="C4" s="16">
        <v>6715.29</v>
      </c>
      <c r="D4" s="16">
        <v>6715.29</v>
      </c>
      <c r="E4" s="150"/>
      <c r="F4" s="19"/>
      <c r="G4" s="19"/>
      <c r="H4" s="19"/>
      <c r="I4" s="19"/>
      <c r="J4" s="20"/>
      <c r="K4" s="20"/>
      <c r="L4" s="20"/>
    </row>
    <row r="5" spans="1:13" x14ac:dyDescent="0.3">
      <c r="B5" s="60" t="s">
        <v>95</v>
      </c>
      <c r="C5" s="76">
        <f>SUM(C2:C4)</f>
        <v>20077.54</v>
      </c>
      <c r="D5" s="17">
        <f>SUM(D2:D4)</f>
        <v>6715.29</v>
      </c>
      <c r="E5" s="151">
        <f>SUM(E2:E4)</f>
        <v>16.690000000000001</v>
      </c>
      <c r="F5" s="17">
        <f>F3</f>
        <v>13345.56</v>
      </c>
      <c r="J5" s="94">
        <f>SUM(D5:I5)</f>
        <v>20077.54</v>
      </c>
      <c r="L5" s="22"/>
      <c r="M5" s="30"/>
    </row>
    <row r="6" spans="1:13" x14ac:dyDescent="0.3">
      <c r="A6" s="89">
        <v>45421</v>
      </c>
      <c r="B6" s="15" t="s">
        <v>4</v>
      </c>
      <c r="C6" s="16">
        <v>13.92</v>
      </c>
      <c r="D6" s="17"/>
      <c r="E6" s="152">
        <v>13.92</v>
      </c>
      <c r="G6" s="17"/>
      <c r="H6" s="17"/>
      <c r="I6" s="70"/>
      <c r="J6" s="23"/>
      <c r="K6" s="23"/>
      <c r="L6" s="17"/>
      <c r="M6" s="30"/>
    </row>
    <row r="7" spans="1:13" x14ac:dyDescent="0.3">
      <c r="B7" s="60" t="s">
        <v>84</v>
      </c>
      <c r="C7" s="76">
        <f>SUM(C5:C6)</f>
        <v>20091.46</v>
      </c>
      <c r="D7" s="76">
        <f>SUM(D5:D6)</f>
        <v>6715.29</v>
      </c>
      <c r="E7" s="153">
        <f>E5+E6</f>
        <v>30.61</v>
      </c>
      <c r="F7" s="76">
        <f>F5</f>
        <v>13345.56</v>
      </c>
      <c r="G7" s="17"/>
      <c r="H7" s="71"/>
      <c r="I7" s="70"/>
      <c r="J7" s="149">
        <f>SUM(D7:F7)</f>
        <v>20091.46</v>
      </c>
      <c r="K7" s="23"/>
      <c r="L7" s="17"/>
      <c r="M7" s="30"/>
    </row>
    <row r="8" spans="1:13" x14ac:dyDescent="0.3">
      <c r="A8" s="89">
        <v>45452</v>
      </c>
      <c r="B8" s="15" t="s">
        <v>4</v>
      </c>
      <c r="C8" s="16">
        <v>13.54</v>
      </c>
      <c r="E8" s="154">
        <v>13.54</v>
      </c>
      <c r="G8" s="69"/>
      <c r="L8" s="22"/>
      <c r="M8" s="30"/>
    </row>
    <row r="9" spans="1:13" x14ac:dyDescent="0.3">
      <c r="A9" s="89"/>
      <c r="B9" s="60" t="s">
        <v>96</v>
      </c>
      <c r="C9" s="76">
        <f ca="1">SUM(C7:C9)</f>
        <v>20105</v>
      </c>
      <c r="D9" s="76">
        <f>SUM(D7:D8)</f>
        <v>6715.29</v>
      </c>
      <c r="E9" s="153">
        <f>SUM(E7:E8)</f>
        <v>44.15</v>
      </c>
      <c r="F9" s="76">
        <f>F5</f>
        <v>13345.56</v>
      </c>
      <c r="J9" s="94">
        <f>SUM(D9:F9)</f>
        <v>20105</v>
      </c>
      <c r="L9" s="22"/>
      <c r="M9" s="30"/>
    </row>
    <row r="10" spans="1:13" x14ac:dyDescent="0.3">
      <c r="A10" s="21"/>
      <c r="F10" s="76"/>
      <c r="G10" s="76"/>
      <c r="H10" s="76"/>
      <c r="I10" s="76"/>
      <c r="L10" s="22"/>
    </row>
    <row r="11" spans="1:13" x14ac:dyDescent="0.3">
      <c r="A11" s="89"/>
      <c r="B11" s="120"/>
      <c r="C11" s="72"/>
      <c r="D11" s="76"/>
      <c r="L11" s="22"/>
    </row>
    <row r="12" spans="1:13" x14ac:dyDescent="0.3">
      <c r="A12" s="21"/>
      <c r="B12" s="24"/>
      <c r="C12" s="22"/>
      <c r="D12" s="76"/>
      <c r="E12" s="76"/>
      <c r="F12" s="76"/>
      <c r="I12" s="76"/>
      <c r="L12" s="22"/>
    </row>
    <row r="13" spans="1:13" x14ac:dyDescent="0.3">
      <c r="A13" s="89"/>
      <c r="B13" s="120"/>
      <c r="C13" s="87"/>
      <c r="D13" s="69"/>
      <c r="E13" s="69"/>
      <c r="F13" s="76"/>
      <c r="G13" s="76"/>
      <c r="H13" s="76"/>
      <c r="I13" s="76"/>
      <c r="L13" s="22"/>
    </row>
    <row r="14" spans="1:13" x14ac:dyDescent="0.3">
      <c r="A14" s="21"/>
      <c r="B14" s="60"/>
      <c r="C14" s="76"/>
      <c r="D14" s="76"/>
      <c r="E14" s="76"/>
      <c r="I14" s="76"/>
      <c r="L14" s="22"/>
    </row>
    <row r="15" spans="1:13" x14ac:dyDescent="0.3">
      <c r="A15" s="89"/>
      <c r="B15" s="121"/>
      <c r="C15" s="122"/>
      <c r="D15" s="76"/>
      <c r="E15" s="69"/>
      <c r="F15" s="76"/>
      <c r="I15" s="76"/>
      <c r="L15" s="22"/>
    </row>
    <row r="16" spans="1:13" x14ac:dyDescent="0.3">
      <c r="A16" s="89"/>
      <c r="B16" s="60"/>
      <c r="C16" s="76"/>
      <c r="D16" s="76"/>
      <c r="E16" s="76"/>
      <c r="G16" s="22"/>
      <c r="H16" s="75"/>
      <c r="I16" s="22"/>
      <c r="J16" s="25"/>
      <c r="K16" s="25"/>
      <c r="L16" s="22"/>
    </row>
    <row r="17" spans="1:13" x14ac:dyDescent="0.3">
      <c r="A17" s="89"/>
      <c r="B17" s="68"/>
      <c r="C17" s="123"/>
      <c r="D17" s="76"/>
      <c r="E17" s="69"/>
      <c r="F17" s="22"/>
      <c r="G17" s="76"/>
      <c r="H17" s="76"/>
      <c r="I17" s="76"/>
      <c r="L17" s="22"/>
    </row>
    <row r="18" spans="1:13" x14ac:dyDescent="0.3">
      <c r="A18" s="89"/>
      <c r="B18" s="124"/>
      <c r="C18" s="87"/>
      <c r="D18" s="69"/>
      <c r="E18" s="69"/>
      <c r="F18" s="69"/>
      <c r="I18" s="76"/>
      <c r="L18" s="22"/>
    </row>
    <row r="19" spans="1:13" x14ac:dyDescent="0.3">
      <c r="A19" s="89"/>
      <c r="B19" s="60"/>
      <c r="C19" s="76"/>
      <c r="D19" s="76"/>
      <c r="E19" s="76"/>
      <c r="F19" s="125"/>
      <c r="I19" s="76"/>
      <c r="J19" s="26"/>
      <c r="K19" s="26"/>
      <c r="L19" s="22"/>
    </row>
    <row r="20" spans="1:13" x14ac:dyDescent="0.3">
      <c r="A20" s="89"/>
      <c r="B20" s="135"/>
      <c r="C20" s="136"/>
      <c r="D20" s="136"/>
      <c r="E20" s="136"/>
      <c r="F20" s="22"/>
      <c r="G20" s="22"/>
      <c r="H20" s="22"/>
      <c r="I20" s="22"/>
      <c r="J20" s="30"/>
      <c r="K20" s="15"/>
      <c r="L20" s="22"/>
    </row>
    <row r="21" spans="1:13" x14ac:dyDescent="0.3">
      <c r="A21" s="89"/>
      <c r="B21" s="60"/>
      <c r="C21" s="61"/>
      <c r="D21" s="22"/>
      <c r="E21" s="22"/>
      <c r="F21" s="22"/>
      <c r="G21" s="22"/>
      <c r="H21" s="22"/>
      <c r="I21" s="22"/>
      <c r="J21" s="25"/>
      <c r="K21" s="25"/>
      <c r="L21" s="22"/>
    </row>
    <row r="22" spans="1:13" x14ac:dyDescent="0.3">
      <c r="A22" s="89"/>
      <c r="B22" s="93"/>
      <c r="C22" s="136"/>
      <c r="D22" s="76"/>
      <c r="E22" s="69"/>
      <c r="F22" s="76"/>
      <c r="I22" s="76"/>
      <c r="L22" s="22"/>
    </row>
    <row r="23" spans="1:13" x14ac:dyDescent="0.3">
      <c r="A23" s="89"/>
      <c r="B23" s="60"/>
      <c r="C23" s="22"/>
      <c r="D23" s="76"/>
      <c r="E23" s="76"/>
      <c r="F23" s="76"/>
      <c r="H23" s="76"/>
      <c r="I23" s="76"/>
      <c r="J23" s="26"/>
      <c r="K23" s="26"/>
      <c r="L23" s="22"/>
    </row>
    <row r="24" spans="1:13" x14ac:dyDescent="0.3">
      <c r="A24" s="89"/>
      <c r="B24" s="140"/>
      <c r="C24" s="141"/>
      <c r="D24" s="76"/>
      <c r="E24" s="69"/>
      <c r="F24" s="76"/>
      <c r="I24" s="76"/>
      <c r="L24" s="22"/>
      <c r="M24" s="30"/>
    </row>
    <row r="25" spans="1:13" x14ac:dyDescent="0.3">
      <c r="A25" s="89"/>
      <c r="B25" s="68"/>
      <c r="C25" s="92"/>
      <c r="D25" s="76"/>
      <c r="E25" s="69"/>
      <c r="F25" s="76"/>
      <c r="H25" s="69"/>
      <c r="I25" s="76"/>
      <c r="L25" s="22"/>
    </row>
    <row r="26" spans="1:13" ht="14.4" customHeight="1" x14ac:dyDescent="0.3">
      <c r="B26" s="60"/>
      <c r="C26" s="22"/>
      <c r="D26" s="76"/>
      <c r="E26" s="76"/>
      <c r="F26" s="76"/>
      <c r="H26" s="76"/>
      <c r="I26" s="76"/>
      <c r="J26" s="94"/>
      <c r="L26" s="22"/>
    </row>
    <row r="27" spans="1:13" x14ac:dyDescent="0.3">
      <c r="A27" s="89"/>
      <c r="B27" s="93"/>
      <c r="C27" s="92"/>
      <c r="D27" s="22"/>
      <c r="E27" s="69"/>
      <c r="F27" s="24"/>
      <c r="G27" s="24"/>
      <c r="H27" s="24"/>
      <c r="I27" s="24"/>
      <c r="J27" s="26"/>
      <c r="K27" s="26"/>
      <c r="L27" s="22"/>
    </row>
    <row r="28" spans="1:13" s="24" customFormat="1" x14ac:dyDescent="0.3">
      <c r="A28" s="89"/>
      <c r="B28" s="68"/>
      <c r="C28" s="69"/>
      <c r="D28" s="76"/>
      <c r="E28" s="76"/>
      <c r="F28" s="76"/>
      <c r="G28" s="16"/>
      <c r="H28" s="76"/>
      <c r="I28" s="76"/>
      <c r="J28" s="22"/>
      <c r="K28" s="22"/>
      <c r="L28" s="22"/>
    </row>
    <row r="29" spans="1:13" x14ac:dyDescent="0.3">
      <c r="A29" s="89"/>
      <c r="B29" s="60"/>
      <c r="C29" s="61"/>
      <c r="D29" s="61"/>
      <c r="E29" s="61"/>
      <c r="F29" s="61"/>
      <c r="G29" s="61"/>
      <c r="H29" s="22"/>
      <c r="I29" s="61"/>
      <c r="J29" s="144"/>
      <c r="K29" s="26"/>
      <c r="L29" s="22"/>
    </row>
    <row r="30" spans="1:13" x14ac:dyDescent="0.3">
      <c r="A30" s="89"/>
      <c r="J30" s="25"/>
      <c r="K30" s="25"/>
      <c r="L30" s="22"/>
    </row>
    <row r="31" spans="1:13" s="24" customFormat="1" x14ac:dyDescent="0.3">
      <c r="A31" s="21"/>
      <c r="B31" s="60"/>
      <c r="C31" s="76"/>
      <c r="D31" s="76"/>
      <c r="E31" s="76"/>
      <c r="F31" s="76"/>
      <c r="G31" s="76"/>
      <c r="H31" s="76"/>
      <c r="I31" s="76"/>
      <c r="J31" s="144"/>
      <c r="K31" s="22"/>
      <c r="L31" s="22"/>
    </row>
    <row r="32" spans="1:13" x14ac:dyDescent="0.3">
      <c r="A32" s="21"/>
      <c r="C32" s="25"/>
      <c r="D32" s="25"/>
      <c r="E32" s="25"/>
      <c r="F32" s="25"/>
      <c r="G32" s="22"/>
      <c r="H32" s="26"/>
      <c r="I32" s="22"/>
      <c r="J32" s="26"/>
      <c r="K32" s="26"/>
      <c r="L32" s="22"/>
    </row>
    <row r="33" spans="1:13" x14ac:dyDescent="0.3">
      <c r="A33" s="21"/>
      <c r="B33" s="27"/>
      <c r="L33" s="22"/>
    </row>
    <row r="34" spans="1:13" x14ac:dyDescent="0.3">
      <c r="A34" s="21"/>
      <c r="B34" s="29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30"/>
    </row>
    <row r="35" spans="1:13" x14ac:dyDescent="0.3">
      <c r="A35" s="21"/>
      <c r="C35" s="26"/>
      <c r="D35" s="26"/>
      <c r="E35" s="26"/>
      <c r="F35" s="26"/>
      <c r="G35" s="22"/>
      <c r="H35" s="22"/>
      <c r="I35" s="22"/>
      <c r="J35" s="22"/>
      <c r="K35" s="22"/>
    </row>
    <row r="36" spans="1:13" x14ac:dyDescent="0.3">
      <c r="A36" s="21"/>
    </row>
    <row r="37" spans="1:13" x14ac:dyDescent="0.3">
      <c r="A37" s="21"/>
    </row>
    <row r="38" spans="1:13" x14ac:dyDescent="0.3">
      <c r="A38" s="21"/>
    </row>
    <row r="39" spans="1:13" x14ac:dyDescent="0.3">
      <c r="A39" s="21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3" x14ac:dyDescent="0.3">
      <c r="A40" s="21"/>
    </row>
    <row r="41" spans="1:13" x14ac:dyDescent="0.3">
      <c r="A41" s="21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3" s="24" customFormat="1" x14ac:dyDescent="0.3">
      <c r="A42" s="28"/>
      <c r="B42" s="29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3" x14ac:dyDescent="0.3">
      <c r="A43" s="21"/>
    </row>
    <row r="44" spans="1:13" ht="17.399999999999999" customHeight="1" x14ac:dyDescent="0.3">
      <c r="A44" s="21"/>
      <c r="D44" s="22"/>
      <c r="E44" s="22"/>
      <c r="F44" s="22"/>
      <c r="G44" s="22"/>
      <c r="H44" s="22"/>
      <c r="I44" s="22"/>
    </row>
    <row r="45" spans="1:13" x14ac:dyDescent="0.3">
      <c r="A45" s="21"/>
      <c r="B45" s="29"/>
      <c r="C45" s="22"/>
    </row>
    <row r="46" spans="1:13" x14ac:dyDescent="0.3">
      <c r="A46" s="21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3" x14ac:dyDescent="0.3">
      <c r="A47" s="21"/>
    </row>
    <row r="48" spans="1:13" x14ac:dyDescent="0.3">
      <c r="A48" s="21"/>
      <c r="B48" s="29"/>
      <c r="C48" s="22"/>
    </row>
    <row r="49" spans="1:12" x14ac:dyDescent="0.3">
      <c r="A49" s="21"/>
      <c r="B49" s="29"/>
      <c r="C49" s="22"/>
    </row>
    <row r="50" spans="1:12" s="24" customFormat="1" x14ac:dyDescent="0.3">
      <c r="A50" s="21"/>
      <c r="B50" s="15"/>
      <c r="C50" s="25"/>
      <c r="D50" s="22"/>
      <c r="E50" s="25"/>
      <c r="F50" s="25"/>
      <c r="G50" s="22"/>
      <c r="H50" s="22"/>
      <c r="I50" s="22"/>
      <c r="J50" s="25"/>
      <c r="K50" s="25"/>
      <c r="L50" s="22"/>
    </row>
    <row r="51" spans="1:12" x14ac:dyDescent="0.3">
      <c r="A51" s="21"/>
    </row>
    <row r="52" spans="1:12" x14ac:dyDescent="0.3">
      <c r="A52" s="21"/>
      <c r="B52" s="29"/>
      <c r="C52" s="22"/>
    </row>
    <row r="53" spans="1:12" x14ac:dyDescent="0.3">
      <c r="A53" s="21"/>
    </row>
    <row r="54" spans="1:12" ht="19.8" customHeight="1" x14ac:dyDescent="0.3">
      <c r="A54" s="21"/>
      <c r="B54" s="24"/>
      <c r="C54" s="22"/>
      <c r="D54" s="22"/>
      <c r="E54" s="22"/>
      <c r="F54" s="22"/>
      <c r="G54" s="22"/>
      <c r="H54" s="22"/>
      <c r="I54" s="22"/>
      <c r="J54" s="22"/>
      <c r="K54" s="22"/>
    </row>
    <row r="55" spans="1:12" x14ac:dyDescent="0.3">
      <c r="A55" s="21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x14ac:dyDescent="0.3">
      <c r="B56" s="24"/>
      <c r="C56" s="22"/>
      <c r="D56" s="22"/>
      <c r="E56" s="22"/>
      <c r="F56" s="22"/>
      <c r="G56" s="22"/>
      <c r="H56" s="22"/>
      <c r="I56" s="22"/>
      <c r="J56" s="22"/>
      <c r="K56" s="22"/>
    </row>
    <row r="59" spans="1:12" x14ac:dyDescent="0.3">
      <c r="E59" s="22"/>
      <c r="F59" s="22"/>
    </row>
    <row r="63" spans="1:12" x14ac:dyDescent="0.3"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5" spans="5:6" x14ac:dyDescent="0.3">
      <c r="E65" s="15"/>
      <c r="F65" s="15"/>
    </row>
  </sheetData>
  <printOptions gridLines="1"/>
  <pageMargins left="0.70866141732283472" right="0.70866141732283472" top="0.74803149606299213" bottom="0.74803149606299213" header="0.51181102362204722" footer="0.51181102362204722"/>
  <pageSetup paperSize="9" scale="94" firstPageNumber="0" orientation="landscape" r:id="rId1"/>
  <headerFooter>
    <oddHeader>&amp;L&amp;"Calibri,Bold"1.4.2025 to 31.3.2026&amp;C&amp;"Calibri,Bold"RECEIPTS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zoomScale="120" zoomScaleNormal="120" workbookViewId="0">
      <selection activeCell="E6" sqref="E6"/>
    </sheetView>
  </sheetViews>
  <sheetFormatPr defaultColWidth="11.5546875" defaultRowHeight="14.4" x14ac:dyDescent="0.3"/>
  <cols>
    <col min="2" max="2" width="16.88671875" customWidth="1"/>
    <col min="3" max="3" width="13.88671875" customWidth="1"/>
    <col min="4" max="4" width="12.5546875" customWidth="1"/>
    <col min="5" max="5" width="56.88671875" customWidth="1"/>
  </cols>
  <sheetData>
    <row r="1" spans="1:5" x14ac:dyDescent="0.3">
      <c r="C1" t="s">
        <v>21</v>
      </c>
      <c r="D1" t="s">
        <v>22</v>
      </c>
      <c r="E1" t="s">
        <v>23</v>
      </c>
    </row>
    <row r="2" spans="1:5" x14ac:dyDescent="0.3">
      <c r="A2" s="13" t="s">
        <v>24</v>
      </c>
      <c r="B2" s="13" t="s">
        <v>3</v>
      </c>
      <c r="C2" s="14">
        <v>6124</v>
      </c>
      <c r="D2" s="77">
        <v>6124</v>
      </c>
      <c r="E2" s="13" t="s">
        <v>89</v>
      </c>
    </row>
    <row r="3" spans="1:5" x14ac:dyDescent="0.3">
      <c r="A3" s="13" t="s">
        <v>25</v>
      </c>
      <c r="B3" s="13" t="s">
        <v>26</v>
      </c>
      <c r="C3" s="14">
        <v>5507</v>
      </c>
      <c r="D3" s="14">
        <v>17859</v>
      </c>
      <c r="E3" s="13" t="s">
        <v>100</v>
      </c>
    </row>
    <row r="4" spans="1:5" x14ac:dyDescent="0.3">
      <c r="A4" s="13" t="s">
        <v>27</v>
      </c>
      <c r="B4" s="13" t="s">
        <v>28</v>
      </c>
      <c r="C4" s="14">
        <v>3446</v>
      </c>
      <c r="D4" s="14">
        <v>4390</v>
      </c>
      <c r="E4" s="13" t="s">
        <v>101</v>
      </c>
    </row>
    <row r="5" spans="1:5" x14ac:dyDescent="0.3">
      <c r="A5" s="13" t="s">
        <v>29</v>
      </c>
      <c r="B5" s="13" t="s">
        <v>30</v>
      </c>
      <c r="C5" s="14">
        <v>4049</v>
      </c>
      <c r="D5" s="14">
        <v>3024</v>
      </c>
      <c r="E5" s="13" t="s">
        <v>102</v>
      </c>
    </row>
    <row r="6" spans="1:5" x14ac:dyDescent="0.3">
      <c r="A6" s="13" t="s">
        <v>31</v>
      </c>
      <c r="B6" s="13" t="s">
        <v>32</v>
      </c>
      <c r="C6" s="14">
        <v>665422</v>
      </c>
      <c r="D6" s="14">
        <v>669696</v>
      </c>
      <c r="E6" s="13" t="s">
        <v>141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E2A4-DAA2-43EA-9D01-A3E12800D3C7}">
  <dimension ref="A1:H40"/>
  <sheetViews>
    <sheetView topLeftCell="A13" workbookViewId="0">
      <selection activeCell="F36" sqref="F36"/>
    </sheetView>
  </sheetViews>
  <sheetFormatPr defaultRowHeight="14.4" x14ac:dyDescent="0.3"/>
  <cols>
    <col min="1" max="1" width="44.109375" customWidth="1"/>
    <col min="2" max="2" width="15" customWidth="1"/>
    <col min="3" max="3" width="10.77734375" customWidth="1"/>
    <col min="4" max="4" width="18" customWidth="1"/>
  </cols>
  <sheetData>
    <row r="1" spans="1:4" ht="23.4" x14ac:dyDescent="0.45">
      <c r="A1" s="48"/>
      <c r="B1" s="49" t="s">
        <v>47</v>
      </c>
      <c r="C1" s="49"/>
      <c r="D1" s="50"/>
    </row>
    <row r="2" spans="1:4" ht="15.6" x14ac:dyDescent="0.3">
      <c r="A2" s="48"/>
      <c r="B2" s="51"/>
      <c r="C2" s="48"/>
      <c r="D2" s="50"/>
    </row>
    <row r="3" spans="1:4" ht="23.4" x14ac:dyDescent="0.45">
      <c r="A3" s="49" t="s">
        <v>48</v>
      </c>
      <c r="B3" s="48"/>
      <c r="C3" s="48"/>
      <c r="D3" s="50"/>
    </row>
    <row r="4" spans="1:4" ht="15.6" x14ac:dyDescent="0.3">
      <c r="A4" s="48"/>
      <c r="B4" s="48"/>
      <c r="C4" s="51" t="s">
        <v>49</v>
      </c>
      <c r="D4" s="52">
        <v>46022</v>
      </c>
    </row>
    <row r="5" spans="1:4" ht="15.6" x14ac:dyDescent="0.3">
      <c r="A5" s="51" t="s">
        <v>50</v>
      </c>
      <c r="B5" s="48"/>
      <c r="C5" s="48"/>
      <c r="D5" s="50"/>
    </row>
    <row r="6" spans="1:4" ht="15.6" x14ac:dyDescent="0.3">
      <c r="A6" s="48" t="s">
        <v>51</v>
      </c>
      <c r="B6" s="53"/>
      <c r="C6" s="48"/>
      <c r="D6" s="50">
        <v>43910.86</v>
      </c>
    </row>
    <row r="7" spans="1:4" ht="15.6" x14ac:dyDescent="0.3">
      <c r="A7" s="48" t="s">
        <v>52</v>
      </c>
      <c r="B7" s="48"/>
      <c r="C7" s="48"/>
      <c r="D7" s="50">
        <v>20419.46</v>
      </c>
    </row>
    <row r="8" spans="1:4" ht="16.2" thickBot="1" x14ac:dyDescent="0.35">
      <c r="A8" s="48"/>
      <c r="B8" s="48"/>
      <c r="C8" s="51" t="s">
        <v>53</v>
      </c>
      <c r="D8" s="56">
        <f>SUM(D6:D7)</f>
        <v>64330.32</v>
      </c>
    </row>
    <row r="9" spans="1:4" ht="16.2" thickTop="1" x14ac:dyDescent="0.3">
      <c r="A9" s="51" t="s">
        <v>54</v>
      </c>
      <c r="B9" s="48"/>
      <c r="C9" s="48"/>
      <c r="D9" s="50"/>
    </row>
    <row r="10" spans="1:4" ht="15.6" x14ac:dyDescent="0.3">
      <c r="A10" s="15"/>
      <c r="B10" s="25"/>
      <c r="C10" s="54"/>
      <c r="D10" s="50"/>
    </row>
    <row r="11" spans="1:4" ht="15.6" x14ac:dyDescent="0.3">
      <c r="A11" s="40"/>
      <c r="B11" s="25"/>
      <c r="C11" s="43"/>
      <c r="D11" s="50"/>
    </row>
    <row r="12" spans="1:4" ht="15.6" x14ac:dyDescent="0.3">
      <c r="A12" s="48"/>
      <c r="B12" s="55"/>
      <c r="C12" s="48"/>
      <c r="D12" s="67"/>
    </row>
    <row r="13" spans="1:4" ht="15.6" x14ac:dyDescent="0.3">
      <c r="A13" s="48"/>
      <c r="B13" s="48"/>
      <c r="C13" s="50"/>
      <c r="D13" s="50"/>
    </row>
    <row r="14" spans="1:4" ht="15.6" x14ac:dyDescent="0.3">
      <c r="A14" s="51" t="s">
        <v>55</v>
      </c>
      <c r="B14" s="51"/>
      <c r="C14" s="48"/>
      <c r="D14" s="50"/>
    </row>
    <row r="15" spans="1:4" ht="15.6" x14ac:dyDescent="0.3">
      <c r="A15" s="51" t="s">
        <v>138</v>
      </c>
      <c r="B15" s="48"/>
      <c r="C15" s="48"/>
      <c r="D15" s="57">
        <v>47492.55</v>
      </c>
    </row>
    <row r="16" spans="1:4" ht="15.6" x14ac:dyDescent="0.3">
      <c r="A16" s="48"/>
      <c r="B16" s="50"/>
      <c r="C16" s="48"/>
      <c r="D16" s="57"/>
    </row>
    <row r="17" spans="1:8" ht="15.6" x14ac:dyDescent="0.3">
      <c r="A17" s="48" t="s">
        <v>56</v>
      </c>
      <c r="B17" s="58">
        <v>15257.74</v>
      </c>
      <c r="C17" s="48"/>
      <c r="D17" s="50"/>
    </row>
    <row r="18" spans="1:8" ht="15.6" x14ac:dyDescent="0.3">
      <c r="A18" s="48" t="s">
        <v>57</v>
      </c>
      <c r="B18" s="58">
        <v>32095.51</v>
      </c>
      <c r="C18" s="48"/>
      <c r="D18" s="50"/>
    </row>
    <row r="19" spans="1:8" ht="15.6" x14ac:dyDescent="0.3">
      <c r="A19" s="48"/>
      <c r="B19" s="58"/>
      <c r="C19" s="48"/>
      <c r="D19" s="50"/>
    </row>
    <row r="20" spans="1:8" ht="16.2" thickBot="1" x14ac:dyDescent="0.35">
      <c r="A20" s="51" t="s">
        <v>139</v>
      </c>
      <c r="B20" s="55"/>
      <c r="C20" s="51"/>
      <c r="D20" s="56">
        <f>D15-B17+B18</f>
        <v>64330.320000000007</v>
      </c>
    </row>
    <row r="21" spans="1:8" ht="16.2" thickTop="1" x14ac:dyDescent="0.3">
      <c r="A21" s="51"/>
      <c r="B21" s="55"/>
      <c r="C21" s="51"/>
      <c r="D21" s="67"/>
    </row>
    <row r="22" spans="1:8" ht="15.6" x14ac:dyDescent="0.3">
      <c r="A22" s="51" t="s">
        <v>76</v>
      </c>
      <c r="B22" s="48"/>
      <c r="C22" s="48"/>
      <c r="D22" s="50"/>
    </row>
    <row r="23" spans="1:8" ht="15.6" x14ac:dyDescent="0.3">
      <c r="A23" s="48" t="s">
        <v>74</v>
      </c>
      <c r="B23" s="48"/>
      <c r="C23" s="48"/>
      <c r="D23" s="50">
        <v>20399</v>
      </c>
    </row>
    <row r="24" spans="1:8" ht="15.6" x14ac:dyDescent="0.3">
      <c r="A24" s="48" t="s">
        <v>75</v>
      </c>
      <c r="B24" s="48"/>
      <c r="C24" s="48"/>
      <c r="D24" s="50">
        <v>150</v>
      </c>
    </row>
    <row r="25" spans="1:8" ht="15.6" x14ac:dyDescent="0.3">
      <c r="A25" s="48" t="s">
        <v>140</v>
      </c>
      <c r="B25" s="48"/>
      <c r="C25" s="48"/>
      <c r="D25" s="50">
        <v>40012.879999999997</v>
      </c>
    </row>
    <row r="26" spans="1:8" ht="15.6" x14ac:dyDescent="0.3">
      <c r="A26" s="48"/>
      <c r="B26" s="48"/>
      <c r="C26" s="48"/>
      <c r="D26" s="59">
        <f>SUM(D23:D25)</f>
        <v>60561.88</v>
      </c>
    </row>
    <row r="27" spans="1:8" ht="15.6" x14ac:dyDescent="0.3">
      <c r="A27" s="48"/>
      <c r="B27" s="48"/>
      <c r="C27" s="48"/>
      <c r="D27" s="57"/>
      <c r="H27" s="10"/>
    </row>
    <row r="28" spans="1:8" ht="16.2" thickBot="1" x14ac:dyDescent="0.35">
      <c r="A28" s="48" t="s">
        <v>77</v>
      </c>
      <c r="B28" s="48"/>
      <c r="C28" s="48"/>
      <c r="D28" s="56">
        <f>D20-D26</f>
        <v>3768.4400000000096</v>
      </c>
    </row>
    <row r="29" spans="1:8" ht="16.2" thickTop="1" x14ac:dyDescent="0.3">
      <c r="A29" s="48"/>
      <c r="B29" s="48"/>
      <c r="C29" s="48"/>
      <c r="D29" s="57"/>
    </row>
    <row r="37" spans="1:4" ht="15.6" x14ac:dyDescent="0.3">
      <c r="A37" s="51" t="s">
        <v>58</v>
      </c>
      <c r="B37" s="48" t="s">
        <v>59</v>
      </c>
      <c r="C37" s="48"/>
      <c r="D37" s="50"/>
    </row>
    <row r="38" spans="1:4" ht="15.6" x14ac:dyDescent="0.3">
      <c r="A38" s="51"/>
      <c r="B38" s="51" t="s">
        <v>19</v>
      </c>
      <c r="C38" s="51"/>
      <c r="D38" s="59"/>
    </row>
    <row r="39" spans="1:4" ht="15.6" x14ac:dyDescent="0.3">
      <c r="A39" s="51"/>
      <c r="B39" s="48"/>
      <c r="C39" s="48"/>
      <c r="D39" s="50"/>
    </row>
    <row r="40" spans="1:4" ht="15.6" x14ac:dyDescent="0.3">
      <c r="A40" s="51" t="s">
        <v>20</v>
      </c>
      <c r="B40" s="48" t="s">
        <v>60</v>
      </c>
      <c r="C40" s="48"/>
      <c r="D40" s="5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C1DE-E5DD-4B66-8568-7F90E83CA627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5D4E-3592-4170-81B2-FBDCCDAC4BEA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Statement of Accounts</vt:lpstr>
      <vt:lpstr>Expenditure</vt:lpstr>
      <vt:lpstr>2025 Actuals</vt:lpstr>
      <vt:lpstr>2026 Budget</vt:lpstr>
      <vt:lpstr>Receipts</vt:lpstr>
      <vt:lpstr>Varients</vt:lpstr>
      <vt:lpstr>Bank rec 31.12.25</vt:lpstr>
      <vt:lpstr>Blank</vt:lpstr>
      <vt:lpstr>Clear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dc:description/>
  <cp:lastModifiedBy>Huntingfield Clerk</cp:lastModifiedBy>
  <cp:revision>13</cp:revision>
  <cp:lastPrinted>2025-11-05T12:40:36Z</cp:lastPrinted>
  <dcterms:created xsi:type="dcterms:W3CDTF">2016-03-31T11:43:05Z</dcterms:created>
  <dcterms:modified xsi:type="dcterms:W3CDTF">2026-01-09T16:40:49Z</dcterms:modified>
  <dc:language>en-GB</dc:language>
</cp:coreProperties>
</file>